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76216cc2b3f4b3cc/UNIVERSIDAD/5 QUINTO SEMESTRE/1 BASE DATOS 2/Actividad 1/"/>
    </mc:Choice>
  </mc:AlternateContent>
  <xr:revisionPtr revIDLastSave="132" documentId="13_ncr:1_{9A3DCE29-6789-461B-B76B-C422D58CDDDC}" xr6:coauthVersionLast="47" xr6:coauthVersionMax="47" xr10:uidLastSave="{B2478CD5-BFDE-46D0-AB91-CCCD258B4636}"/>
  <bookViews>
    <workbookView xWindow="-108" yWindow="-108" windowWidth="23256" windowHeight="12456" firstSheet="1" activeTab="2" xr2:uid="{00000000-000D-0000-FFFF-FFFF00000000}"/>
  </bookViews>
  <sheets>
    <sheet name="Modelo Entidad Relacion (MER)" sheetId="2" r:id="rId1"/>
    <sheet name="Informacion" sheetId="3" r:id="rId2"/>
    <sheet name="Informacion2" sheetId="6" r:id="rId3"/>
    <sheet name="Diagrama Relacional" sheetId="4" r:id="rId4"/>
    <sheet name="Diccionario de Dato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6" l="1"/>
  <c r="J84" i="6"/>
  <c r="J85" i="6"/>
  <c r="J86" i="6"/>
  <c r="J87" i="6"/>
  <c r="J88" i="6"/>
  <c r="J89" i="6"/>
  <c r="J90" i="6"/>
  <c r="J91" i="6"/>
  <c r="J82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63" i="6"/>
  <c r="J50" i="6"/>
  <c r="J51" i="6"/>
  <c r="J52" i="6"/>
  <c r="J53" i="6"/>
  <c r="J54" i="6"/>
  <c r="J55" i="6"/>
  <c r="J56" i="6"/>
  <c r="J57" i="6"/>
  <c r="J58" i="6"/>
  <c r="J49" i="6"/>
  <c r="J35" i="6"/>
  <c r="J36" i="6"/>
  <c r="J37" i="6"/>
  <c r="J38" i="6"/>
  <c r="J39" i="6"/>
  <c r="J40" i="6"/>
  <c r="J41" i="6"/>
  <c r="J42" i="6"/>
  <c r="J43" i="6"/>
  <c r="J34" i="6"/>
  <c r="J21" i="6"/>
  <c r="J22" i="6"/>
  <c r="J23" i="6"/>
  <c r="J24" i="6"/>
  <c r="J25" i="6"/>
  <c r="J26" i="6"/>
  <c r="J27" i="6"/>
  <c r="J28" i="6"/>
  <c r="J29" i="6"/>
  <c r="J20" i="6"/>
  <c r="J5" i="6"/>
  <c r="J6" i="6"/>
  <c r="J7" i="6"/>
  <c r="J8" i="6"/>
  <c r="J9" i="6"/>
  <c r="J10" i="6"/>
  <c r="J11" i="6"/>
  <c r="J12" i="6"/>
  <c r="J13" i="6"/>
  <c r="J14" i="6"/>
  <c r="J15" i="6"/>
  <c r="J4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82" i="6"/>
  <c r="G83" i="6"/>
  <c r="G84" i="6"/>
  <c r="G85" i="6"/>
  <c r="G86" i="6"/>
  <c r="G87" i="6"/>
  <c r="G88" i="6"/>
  <c r="G89" i="6"/>
  <c r="G90" i="6"/>
  <c r="G91" i="6"/>
  <c r="G63" i="6"/>
  <c r="G50" i="6"/>
  <c r="G51" i="6"/>
  <c r="G52" i="6"/>
  <c r="G53" i="6"/>
  <c r="G54" i="6"/>
  <c r="G55" i="6"/>
  <c r="G56" i="6"/>
  <c r="G57" i="6"/>
  <c r="G58" i="6"/>
  <c r="G49" i="6"/>
  <c r="G35" i="6"/>
  <c r="G36" i="6"/>
  <c r="G37" i="6"/>
  <c r="G38" i="6"/>
  <c r="G39" i="6"/>
  <c r="G40" i="6"/>
  <c r="G41" i="6"/>
  <c r="G42" i="6"/>
  <c r="G43" i="6"/>
  <c r="G34" i="6"/>
  <c r="G21" i="6"/>
  <c r="G22" i="6"/>
  <c r="G23" i="6"/>
  <c r="G24" i="6"/>
  <c r="G25" i="6"/>
  <c r="G26" i="6"/>
  <c r="G27" i="6"/>
  <c r="G28" i="6"/>
  <c r="G29" i="6"/>
  <c r="G20" i="6"/>
  <c r="G5" i="6"/>
  <c r="G6" i="6"/>
  <c r="G7" i="6"/>
  <c r="G8" i="6"/>
  <c r="G9" i="6"/>
  <c r="G10" i="6"/>
  <c r="G11" i="6"/>
  <c r="G12" i="6"/>
  <c r="G13" i="6"/>
  <c r="G14" i="6"/>
  <c r="G15" i="6"/>
  <c r="G4" i="6"/>
</calcChain>
</file>

<file path=xl/sharedStrings.xml><?xml version="1.0" encoding="utf-8"?>
<sst xmlns="http://schemas.openxmlformats.org/spreadsheetml/2006/main" count="768" uniqueCount="335">
  <si>
    <t>nombre</t>
  </si>
  <si>
    <t>direccion</t>
  </si>
  <si>
    <t>∞</t>
  </si>
  <si>
    <t>telefono</t>
  </si>
  <si>
    <t>email</t>
  </si>
  <si>
    <t>Barrio la pradera</t>
  </si>
  <si>
    <t>Barrio rosaleda</t>
  </si>
  <si>
    <t>Barrio Aragon</t>
  </si>
  <si>
    <t>Urbanizacion compartir</t>
  </si>
  <si>
    <t xml:space="preserve">Urbanización ciudadela prado </t>
  </si>
  <si>
    <t>Barrio Sangabriel</t>
  </si>
  <si>
    <t>Barrio el limonar 1</t>
  </si>
  <si>
    <t>Barrio el limonar2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</si>
  <si>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</si>
  <si>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</si>
  <si>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</si>
  <si>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</si>
  <si>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</si>
  <si>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</si>
  <si>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</si>
  <si>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</si>
  <si>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</si>
  <si>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</si>
  <si>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ACEVEDO BURITICA JUAN ESTEBAN</t>
  </si>
  <si>
    <t>juanestebacardona@gmail.com</t>
  </si>
  <si>
    <t>ALVAREZ AGUDELO ESTEBAN</t>
  </si>
  <si>
    <t>estebanlavarez@gmail.com</t>
  </si>
  <si>
    <t>ZAPATA CAMPIÑO ISABEL</t>
  </si>
  <si>
    <t>zapataisabel@gmail.com</t>
  </si>
  <si>
    <t>VALLE VELASQUEZ SOFIA</t>
  </si>
  <si>
    <t>sofiavelasquez@gmail.com</t>
  </si>
  <si>
    <t>MORENO POSADA DIEGO ALEJANDRO</t>
  </si>
  <si>
    <t>diegomoreno@gmail.com</t>
  </si>
  <si>
    <t>LZATE ORTIZ JORGE MARIO</t>
  </si>
  <si>
    <t>marioalzae@gmail.com</t>
  </si>
  <si>
    <t>ZAPATA QUINTERO JOSE MARIA</t>
  </si>
  <si>
    <t>josezapata@gmail.com</t>
  </si>
  <si>
    <t>MNTOYA MONTOYA AEJANDRO</t>
  </si>
  <si>
    <t>alejandromontoya@gmail.com</t>
  </si>
  <si>
    <t>LOPERA CARTAGENA LUISA FENANADA</t>
  </si>
  <si>
    <t>luisalopera@gmail.com</t>
  </si>
  <si>
    <t>JARAMILLO HENAO JOSE LUIS</t>
  </si>
  <si>
    <t>josearamillo@gmail.com</t>
  </si>
  <si>
    <t>ALVAREZ AGUDELO LUNA</t>
  </si>
  <si>
    <t>lunaalvarez@gmail.com</t>
  </si>
  <si>
    <t>ALVAREZ AGUDELO XAVIER</t>
  </si>
  <si>
    <t>xavieralvarez@gmail.com</t>
  </si>
  <si>
    <t>D05</t>
  </si>
  <si>
    <t>D07</t>
  </si>
  <si>
    <t>D09</t>
  </si>
  <si>
    <t>D03</t>
  </si>
  <si>
    <t>D01</t>
  </si>
  <si>
    <t>D10</t>
  </si>
  <si>
    <t>D06</t>
  </si>
  <si>
    <t>D04</t>
  </si>
  <si>
    <t>D02</t>
  </si>
  <si>
    <t>D08</t>
  </si>
  <si>
    <t>CIFUENTES MESA MYEIDY MARIA</t>
  </si>
  <si>
    <t>myleidym.iearm@gmail.com</t>
  </si>
  <si>
    <t>CUADRADO PEREZ ADRID JOSE</t>
  </si>
  <si>
    <t>adrid.iearm@gmail.com</t>
  </si>
  <si>
    <t>DUQUE RESTREPO ESTER LUCIA</t>
  </si>
  <si>
    <t>esterl.iearm@gmail.com</t>
  </si>
  <si>
    <t>GUIRALES MAURICIO</t>
  </si>
  <si>
    <t>mauriciog.iearm@gmail.com</t>
  </si>
  <si>
    <t>VERA DAZA MARIA ELENA</t>
  </si>
  <si>
    <t>mariae.iearm@gmail.com</t>
  </si>
  <si>
    <t>PALACIO TOMAS FELIPE</t>
  </si>
  <si>
    <t>tomasf.iearm@gmail.com</t>
  </si>
  <si>
    <t>MOSUERA OSORIO MARYETH</t>
  </si>
  <si>
    <t>maryeth.iearm@gmail.com</t>
  </si>
  <si>
    <t>ARBOLEDA VARGAS MARIA OFELIA</t>
  </si>
  <si>
    <t>ofeliaa.iearm@gmail.com</t>
  </si>
  <si>
    <t>MOSCOTE MARULANDA YANET MARIA</t>
  </si>
  <si>
    <t>yanetm.iearm@gmail.com</t>
  </si>
  <si>
    <t>MACIAS EDGAR ALBERTO</t>
  </si>
  <si>
    <t>edgarm.iearm@gmail.com</t>
  </si>
  <si>
    <t>Descripción:</t>
  </si>
  <si>
    <t>Campo</t>
  </si>
  <si>
    <t>Tipo de Dato</t>
  </si>
  <si>
    <t>Tamaño</t>
  </si>
  <si>
    <t>Nulo</t>
  </si>
  <si>
    <t>Autoincrementable</t>
  </si>
  <si>
    <t>Tipo de Campo</t>
  </si>
  <si>
    <t>Tabla Relacionada</t>
  </si>
  <si>
    <t>Descripción</t>
  </si>
  <si>
    <t>Varchar</t>
  </si>
  <si>
    <t>No</t>
  </si>
  <si>
    <t>Clave Primaria</t>
  </si>
  <si>
    <t>Clave Foranea</t>
  </si>
  <si>
    <t>PACIENTE</t>
  </si>
  <si>
    <t>DOCTOR</t>
  </si>
  <si>
    <t>PLANTA</t>
  </si>
  <si>
    <t>EXAMEN</t>
  </si>
  <si>
    <t>PACIEXAMEN</t>
  </si>
  <si>
    <t>PLANTADOC</t>
  </si>
  <si>
    <t>*codpaciente</t>
  </si>
  <si>
    <t>codpaciente</t>
  </si>
  <si>
    <t>codexamen</t>
  </si>
  <si>
    <t>*codexamen</t>
  </si>
  <si>
    <t>codplanta</t>
  </si>
  <si>
    <t>*codplanta</t>
  </si>
  <si>
    <t>descripcion</t>
  </si>
  <si>
    <t>*coddoctor</t>
  </si>
  <si>
    <t>especialidad</t>
  </si>
  <si>
    <t>coddoctor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</si>
  <si>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</si>
  <si>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</si>
  <si>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</si>
  <si>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</si>
  <si>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</si>
  <si>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</si>
  <si>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</si>
  <si>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</si>
  <si>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</si>
  <si>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</si>
  <si>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</si>
  <si>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</si>
  <si>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RESFRIADO</t>
  </si>
  <si>
    <t>CONTUSION</t>
  </si>
  <si>
    <t>DOLOR ESTOMAGO</t>
  </si>
  <si>
    <t>FRACTURA</t>
  </si>
  <si>
    <t>PARO RESPIRATORIO</t>
  </si>
  <si>
    <t>PARO CARDIACO</t>
  </si>
  <si>
    <t>INFECCION</t>
  </si>
  <si>
    <t>HEMORRAGIA</t>
  </si>
  <si>
    <t>HERIDA ABIERTA</t>
  </si>
  <si>
    <t>ALERGIA</t>
  </si>
  <si>
    <t>edad</t>
  </si>
  <si>
    <t>PL01</t>
  </si>
  <si>
    <t>PL02</t>
  </si>
  <si>
    <t>PL03</t>
  </si>
  <si>
    <t>PL04</t>
  </si>
  <si>
    <t>PL05</t>
  </si>
  <si>
    <t>PL06</t>
  </si>
  <si>
    <t>PL07</t>
  </si>
  <si>
    <t>PL08</t>
  </si>
  <si>
    <t>PL09</t>
  </si>
  <si>
    <t>PL10</t>
  </si>
  <si>
    <t>CARDOLOGIA</t>
  </si>
  <si>
    <t>PEDIATRIA</t>
  </si>
  <si>
    <t>CIRUGIA</t>
  </si>
  <si>
    <t>DERMATOLOGIA</t>
  </si>
  <si>
    <t>HEMATOLOGIA</t>
  </si>
  <si>
    <t>REHABILITACION</t>
  </si>
  <si>
    <t>NEUROLOGIA</t>
  </si>
  <si>
    <t>ODONTOLOGIA</t>
  </si>
  <si>
    <t>ORTOPEDIA</t>
  </si>
  <si>
    <t>PSIQUIATRIA</t>
  </si>
  <si>
    <t>especiliadad</t>
  </si>
  <si>
    <t>ODONTOLOGA</t>
  </si>
  <si>
    <t>PEDIATRA</t>
  </si>
  <si>
    <t>NEUROLOGO</t>
  </si>
  <si>
    <t>GINECOLOGO</t>
  </si>
  <si>
    <t>PSIQUIATRA</t>
  </si>
  <si>
    <t>CIRUJANO</t>
  </si>
  <si>
    <t>GENERAL</t>
  </si>
  <si>
    <t>paciexamen</t>
  </si>
  <si>
    <t>plantadoc</t>
  </si>
  <si>
    <t>Tabla: PACIENTE</t>
  </si>
  <si>
    <t>Tabla: EXAMEN</t>
  </si>
  <si>
    <t>Tabla: PLANTA</t>
  </si>
  <si>
    <t>Tabla: DOCTOR</t>
  </si>
  <si>
    <t>Tabla: PACIEXAMEN</t>
  </si>
  <si>
    <t>Tabla: PLANTADOC</t>
  </si>
  <si>
    <t>En esta tabla se guardaran todos los pacientes que ingresan a urgencias con su respectiva información</t>
  </si>
  <si>
    <t>En esta tabla se guardaran todos los tipos de examen con su respectiva información</t>
  </si>
  <si>
    <t>En esta tabla se guardaran todas las plantas del hospital con su respectiva información</t>
  </si>
  <si>
    <t>En esta tabla se guardaran toda la información de los doctores del hospital</t>
  </si>
  <si>
    <t>En esta tabla se guardaran todos los pacientes y examenes del hospital con su respectiva información</t>
  </si>
  <si>
    <t>En esta tabla se guardaran todos los doctores, y plantas con su respectiva información</t>
  </si>
  <si>
    <t>En este campo se guardara el codigo del paciente</t>
  </si>
  <si>
    <t>Aquí se guarda el nombre del paciente</t>
  </si>
  <si>
    <t>Guardamos la edad del paciente</t>
  </si>
  <si>
    <t>Guardamos la dirección del paciente</t>
  </si>
  <si>
    <t>Guardamos el telefono del paciente</t>
  </si>
  <si>
    <t>En este campo se guardara el correo del paciente</t>
  </si>
  <si>
    <t>descripción</t>
  </si>
  <si>
    <t>En este campo se guardara el codigo del examen</t>
  </si>
  <si>
    <t>Aquí se guarda el nombre del examen</t>
  </si>
  <si>
    <t>En este campo se guardara codigos del examen</t>
  </si>
  <si>
    <t>En este campo se guardara el codigo de la planta</t>
  </si>
  <si>
    <t>Aquí se guarda el nombre de la planta</t>
  </si>
  <si>
    <t>En este campo se guardara el codigo del doctor</t>
  </si>
  <si>
    <t>Aquí se guarda el nombre de la doctor</t>
  </si>
  <si>
    <t>Guardamos especialdiad del doctor</t>
  </si>
  <si>
    <t>Guardamos la dirección del doctor</t>
  </si>
  <si>
    <t>Guardamos el correo del doctor</t>
  </si>
  <si>
    <t>En este campo se guardara codigos de paciente</t>
  </si>
  <si>
    <t>En este campo se guardara codigos de examen</t>
  </si>
  <si>
    <t>En este campo se guardara codigos de planta</t>
  </si>
  <si>
    <t>En este campo se guardara codigos de doctor</t>
  </si>
  <si>
    <t>,</t>
  </si>
  <si>
    <t>);</t>
  </si>
  <si>
    <t>P01','ACEVEDO BURITICA JUAN ESTEBAN','20','Barrio la pradera','5846069','juanestebacardona@gmail.com'</t>
  </si>
  <si>
    <t>P02','ALVAREZ AGUDELO ESTEBAN','5','Barrio rosaleda','5882104','estebanlavarez@gmail.com'</t>
  </si>
  <si>
    <t>P03','ZAPATA CAMPIÑO ISABEL','45','Barrio Aragon','5841998','zapataisabel@gmail.com'</t>
  </si>
  <si>
    <t>P04','VALLE VELASQUEZ SOFIA','32','Barrio la pradera','2791469','sofiavelasquez@gmail.com'</t>
  </si>
  <si>
    <t>P05','MORENO POSADA DIEGO ALEJANDRO','48','Urbanizacion compartir','2868617','diegomoreno@gmail.com'</t>
  </si>
  <si>
    <t>P06','LZATE ORTIZ JORGE MARIO','10','Urbanización ciudadela prado ','5841497','marioalzae@gmail.com'</t>
  </si>
  <si>
    <t>P07','ZAPATA QUINTERO JOSE MARIA','24','Barrio Sangabriel','5840570','josezapata@gmail.com'</t>
  </si>
  <si>
    <t>P08','MNTOYA MONTOYA AEJANDRO','79','Barrio la pradera','3767289','alejandromontoya@gmail.com'</t>
  </si>
  <si>
    <t>P09','LOPERA CARTAGENA LUISA FENANADA','28','Barrio el limonar 1','5709957','luisalopera@gmail.com'</t>
  </si>
  <si>
    <t>P10','JARAMILLO HENAO JOSE LUIS','3','Barrio el limonar2','2866222','josearamillo@gmail.com'</t>
  </si>
  <si>
    <t>P11','ALVAREZ AGUDELO LUNA','18','Barrio rosaleda','5882104','lunaalvarez@gmail.com'</t>
  </si>
  <si>
    <t>P12','ALVAREZ AGUDELO XAVIER','15','Barrio rosaleda','5882104','xavieralvarez@gmail.com'</t>
  </si>
  <si>
    <t>insert into paciente(codpaciente, nombre, edad, direccion, telefono, email) values('</t>
  </si>
  <si>
    <t>insert into planta(codplanta, descripcion, codexamen) values('</t>
  </si>
  <si>
    <t>insert into doctor(coddoctor, nombre, especialidad, telefono, email) values('</t>
  </si>
  <si>
    <t>insert into paciexamen(codpaciente, codexamen) values('</t>
  </si>
  <si>
    <t>insert into plantadoc(codplanta, coddoctor) values('</t>
  </si>
  <si>
    <t>insert into paciente(codpaciente, nombre, edad, direccion, telefono, email) values('P01','ACEVEDO BURITICA JUAN ESTEBAN','20','Barrio la pradera','5846069','juanestebacardona@gmail.com');</t>
  </si>
  <si>
    <t>insert into paciente(codpaciente, nombre, edad, direccion, telefono, email) values('P02','ALVAREZ AGUDELO ESTEBAN','5','Barrio rosaleda','5882104','estebanlavarez@gmail.com');</t>
  </si>
  <si>
    <t>insert into paciente(codpaciente, nombre, edad, direccion, telefono, email) values('P03','ZAPATA CAMPIÑO ISABEL','45','Barrio Aragon','5841998','zapataisabel@gmail.com');</t>
  </si>
  <si>
    <t>insert into paciente(codpaciente, nombre, edad, direccion, telefono, email) values('P04','VALLE VELASQUEZ SOFIA','32','Barrio la pradera','2791469','sofiavelasquez@gmail.com');</t>
  </si>
  <si>
    <t>insert into paciente(codpaciente, nombre, edad, direccion, telefono, email) values('P05','MORENO POSADA DIEGO ALEJANDRO','48','Urbanizacion compartir','2868617','diegomoreno@gmail.com');</t>
  </si>
  <si>
    <t>insert into paciente(codpaciente, nombre, edad, direccion, telefono, email) values('P06','LZATE ORTIZ JORGE MARIO','10','Urbanización ciudadela prado ','5841497','marioalzae@gmail.com');</t>
  </si>
  <si>
    <t>insert into paciente(codpaciente, nombre, edad, direccion, telefono, email) values('P07','ZAPATA QUINTERO JOSE MARIA','24','Barrio Sangabriel','5840570','josezapata@gmail.com');</t>
  </si>
  <si>
    <t>insert into paciente(codpaciente, nombre, edad, direccion, telefono, email) values('P08','MNTOYA MONTOYA AEJANDRO','79','Barrio la pradera','3767289','alejandromontoya@gmail.com');</t>
  </si>
  <si>
    <t>insert into paciente(codpaciente, nombre, edad, direccion, telefono, email) values('P09','LOPERA CARTAGENA LUISA FENANADA','28','Barrio el limonar 1','5709957','luisalopera@gmail.com');</t>
  </si>
  <si>
    <t>insert into paciente(codpaciente, nombre, edad, direccion, telefono, email) values('P10','JARAMILLO HENAO JOSE LUIS','3','Barrio el limonar2','2866222','josearamillo@gmail.com');</t>
  </si>
  <si>
    <t>insert into paciente(codpaciente, nombre, edad, direccion, telefono, email) values('P11','ALVAREZ AGUDELO LUNA','18','Barrio rosaleda','5882104','lunaalvarez@gmail.com');</t>
  </si>
  <si>
    <t>insert into paciente(codpaciente, nombre, edad, direccion, telefono, email) values('P12','ALVAREZ AGUDELO XAVIER','15','Barrio rosaleda','5882104','xavieralvarez@gmail.com');</t>
  </si>
  <si>
    <t>E01','RESFRIADO'</t>
  </si>
  <si>
    <t>E02','CONTUSION'</t>
  </si>
  <si>
    <t>E03','DOLOR ESTOMAGO'</t>
  </si>
  <si>
    <t>E04','FRACTURA'</t>
  </si>
  <si>
    <t>E05','PARO RESPIRATORIO'</t>
  </si>
  <si>
    <t>E06','PARO CARDIACO'</t>
  </si>
  <si>
    <t>E07','INFECCION'</t>
  </si>
  <si>
    <t>E08','HEMORRAGIA'</t>
  </si>
  <si>
    <t>E09','HERIDA ABIERTA'</t>
  </si>
  <si>
    <t>E10','ALERGIA'</t>
  </si>
  <si>
    <t>PL01','CARDOLOGIA','E06'</t>
  </si>
  <si>
    <t>PL02','PEDIATRIA','E01'</t>
  </si>
  <si>
    <t>PL03','CIRUGIA','E04'</t>
  </si>
  <si>
    <t>PL04','DERMATOLOGIA','E10'</t>
  </si>
  <si>
    <t>PL05','HEMATOLOGIA','E08'</t>
  </si>
  <si>
    <t>PL06','REHABILITACION','E05'</t>
  </si>
  <si>
    <t>PL07','NEUROLOGIA','E07'</t>
  </si>
  <si>
    <t>PL08','ODONTOLOGIA','E09'</t>
  </si>
  <si>
    <t>PL09','ORTOPEDIA','E02'</t>
  </si>
  <si>
    <t>PL10','PSIQUIATRIA','E03'</t>
  </si>
  <si>
    <t>D01','CIFUENTES MESA MYEIDY MARIA','ODONTOLOGA','5846069','myleidym.iearm@gmail.com'</t>
  </si>
  <si>
    <t>D02','CUADRADO PEREZ ADRID JOSE','PEDIATRA','5882104','adrid.iearm@gmail.com'</t>
  </si>
  <si>
    <t>D03','DUQUE RESTREPO ESTER LUCIA','NEUROLOGO','5841998','esterl.iearm@gmail.com'</t>
  </si>
  <si>
    <t>D04','GUIRALES MAURICIO','GINECOLOGO','2791469','mauriciog.iearm@gmail.com'</t>
  </si>
  <si>
    <t>D05','VERA DAZA MARIA ELENA','PSIQUIATRA','2868617','mariae.iearm@gmail.com'</t>
  </si>
  <si>
    <t>D06','PALACIO TOMAS FELIPE','CIRUJANO','5841497','tomasf.iearm@gmail.com'</t>
  </si>
  <si>
    <t>D07','MOSUERA OSORIO MARYETH','GENERAL','5840570','maryeth.iearm@gmail.com'</t>
  </si>
  <si>
    <t>D08','ARBOLEDA VARGAS MARIA OFELIA','GENERAL','3767289','ofeliaa.iearm@gmail.com'</t>
  </si>
  <si>
    <t>D09','MOSCOTE MARULANDA YANET MARIA','GENERAL','5709957','yanetm.iearm@gmail.com'</t>
  </si>
  <si>
    <t>D10','MACIAS EDGAR ALBERTO','GENERAL','2866222','edgarm.iearm@gmail.com'</t>
  </si>
  <si>
    <t>P01','E01'</t>
  </si>
  <si>
    <t>P02','E02'</t>
  </si>
  <si>
    <t>P03','E03'</t>
  </si>
  <si>
    <t>P04','E04'</t>
  </si>
  <si>
    <t>P05','E05'</t>
  </si>
  <si>
    <t>P06','E06'</t>
  </si>
  <si>
    <t>P07','E07'</t>
  </si>
  <si>
    <t>P08','E08'</t>
  </si>
  <si>
    <t>P09','E09'</t>
  </si>
  <si>
    <t>P10','E10'</t>
  </si>
  <si>
    <t>P11','E03'</t>
  </si>
  <si>
    <t>P12','E04'</t>
  </si>
  <si>
    <t>P01','E05'</t>
  </si>
  <si>
    <t>P02','E06'</t>
  </si>
  <si>
    <t>P03','E01'</t>
  </si>
  <si>
    <t>PL01','D01'</t>
  </si>
  <si>
    <t>PL02','D02'</t>
  </si>
  <si>
    <t>PL03','D03'</t>
  </si>
  <si>
    <t>PL04','D04'</t>
  </si>
  <si>
    <t>PL05','D05'</t>
  </si>
  <si>
    <t>PL06','D06'</t>
  </si>
  <si>
    <t>PL07','D07'</t>
  </si>
  <si>
    <t>PL08','D08'</t>
  </si>
  <si>
    <t>PL09','D01'</t>
  </si>
  <si>
    <t>PL10','D02'</t>
  </si>
  <si>
    <t>insert into planta(codplanta, descripcion, codexamen) values('PL01','CARDOLOGIA','E06');</t>
  </si>
  <si>
    <t>insert into planta(codplanta, descripcion, codexamen) values('PL02','PEDIATRIA','E01');</t>
  </si>
  <si>
    <t>insert into planta(codplanta, descripcion, codexamen) values('PL03','CIRUGIA','E04');</t>
  </si>
  <si>
    <t>insert into planta(codplanta, descripcion, codexamen) values('PL04','DERMATOLOGIA','E10');</t>
  </si>
  <si>
    <t>insert into planta(codplanta, descripcion, codexamen) values('PL05','HEMATOLOGIA','E08');</t>
  </si>
  <si>
    <t>insert into planta(codplanta, descripcion, codexamen) values('PL06','REHABILITACION','E05');</t>
  </si>
  <si>
    <t>insert into planta(codplanta, descripcion, codexamen) values('PL07','NEUROLOGIA','E07');</t>
  </si>
  <si>
    <t>insert into planta(codplanta, descripcion, codexamen) values('PL08','ODONTOLOGIA','E09');</t>
  </si>
  <si>
    <t>insert into planta(codplanta, descripcion, codexamen) values('PL09','ORTOPEDIA','E02');</t>
  </si>
  <si>
    <t>insert into planta(codplanta, descripcion, codexamen) values('PL10','PSIQUIATRIA','E03');</t>
  </si>
  <si>
    <t>insert into doctor(coddoctor, nombre, especialidad, telefono, email) values('D01','CIFUENTES MESA MYEIDY MARIA','ODONTOLOGA','5846069','myleidym.iearm@gmail.com');</t>
  </si>
  <si>
    <t>insert into doctor(coddoctor, nombre, especialidad, telefono, email) values('D02','CUADRADO PEREZ ADRID JOSE','PEDIATRA','5882104','adrid.iearm@gmail.com');</t>
  </si>
  <si>
    <t>insert into doctor(coddoctor, nombre, especialidad, telefono, email) values('D03','DUQUE RESTREPO ESTER LUCIA','NEUROLOGO','5841998','esterl.iearm@gmail.com');</t>
  </si>
  <si>
    <t>insert into doctor(coddoctor, nombre, especialidad, telefono, email) values('D04','GUIRALES MAURICIO','GINECOLOGO','2791469','mauriciog.iearm@gmail.com');</t>
  </si>
  <si>
    <t>insert into doctor(coddoctor, nombre, especialidad, telefono, email) values('D05','VERA DAZA MARIA ELENA','PSIQUIATRA','2868617','mariae.iearm@gmail.com');</t>
  </si>
  <si>
    <t>insert into doctor(coddoctor, nombre, especialidad, telefono, email) values('D06','PALACIO TOMAS FELIPE','CIRUJANO','5841497','tomasf.iearm@gmail.com');</t>
  </si>
  <si>
    <t>insert into doctor(coddoctor, nombre, especialidad, telefono, email) values('D07','MOSUERA OSORIO MARYETH','GENERAL','5840570','maryeth.iearm@gmail.com');</t>
  </si>
  <si>
    <t>insert into doctor(coddoctor, nombre, especialidad, telefono, email) values('D08','ARBOLEDA VARGAS MARIA OFELIA','GENERAL','3767289','ofeliaa.iearm@gmail.com');</t>
  </si>
  <si>
    <t>insert into doctor(coddoctor, nombre, especialidad, telefono, email) values('D09','MOSCOTE MARULANDA YANET MARIA','GENERAL','5709957','yanetm.iearm@gmail.com');</t>
  </si>
  <si>
    <t>insert into doctor(coddoctor, nombre, especialidad, telefono, email) values('D10','MACIAS EDGAR ALBERTO','GENERAL','2866222','edgarm.iearm@gmail.com');</t>
  </si>
  <si>
    <t>insert into paciexamen(codpaciente, codexamen) values('P01','E01');</t>
  </si>
  <si>
    <t>insert into paciexamen(codpaciente, codexamen) values('P02','E02');</t>
  </si>
  <si>
    <t>insert into paciexamen(codpaciente, codexamen) values('P03','E03');</t>
  </si>
  <si>
    <t>insert into paciexamen(codpaciente, codexamen) values('P04','E04');</t>
  </si>
  <si>
    <t>insert into paciexamen(codpaciente, codexamen) values('P05','E05');</t>
  </si>
  <si>
    <t>insert into paciexamen(codpaciente, codexamen) values('P06','E06');</t>
  </si>
  <si>
    <t>insert into paciexamen(codpaciente, codexamen) values('P07','E07');</t>
  </si>
  <si>
    <t>insert into paciexamen(codpaciente, codexamen) values('P08','E08');</t>
  </si>
  <si>
    <t>insert into paciexamen(codpaciente, codexamen) values('P09','E09');</t>
  </si>
  <si>
    <t>insert into paciexamen(codpaciente, codexamen) values('P10','E10');</t>
  </si>
  <si>
    <t>insert into paciexamen(codpaciente, codexamen) values('P11','E03');</t>
  </si>
  <si>
    <t>insert into paciexamen(codpaciente, codexamen) values('P12','E04');</t>
  </si>
  <si>
    <t>insert into paciexamen(codpaciente, codexamen) values('P01','E05');</t>
  </si>
  <si>
    <t>insert into paciexamen(codpaciente, codexamen) values('P02','E06');</t>
  </si>
  <si>
    <t>insert into paciexamen(codpaciente, codexamen) values('P03','E01');</t>
  </si>
  <si>
    <t>insert into plantadoc(codplanta, coddoctor) values('PL01','D01');</t>
  </si>
  <si>
    <t>insert into plantadoc(codplanta, coddoctor) values('PL02','D02');</t>
  </si>
  <si>
    <t>insert into plantadoc(codplanta, coddoctor) values('PL03','D03');</t>
  </si>
  <si>
    <t>insert into plantadoc(codplanta, coddoctor) values('PL04','D04');</t>
  </si>
  <si>
    <t>insert into plantadoc(codplanta, coddoctor) values('PL05','D05');</t>
  </si>
  <si>
    <t>insert into plantadoc(codplanta, coddoctor) values('PL06','D06');</t>
  </si>
  <si>
    <t>insert into plantadoc(codplanta, coddoctor) values('PL07','D07');</t>
  </si>
  <si>
    <t>insert into plantadoc(codplanta, coddoctor) values('PL08','D08');</t>
  </si>
  <si>
    <t>insert into plantadoc(codplanta, coddoctor) values('PL09','D01');</t>
  </si>
  <si>
    <t>insert into plantadoc(codplanta, coddoctor) values('PL10','D02');</t>
  </si>
  <si>
    <t>insert into examen(codexamen, descripcion) values('</t>
  </si>
  <si>
    <t>insert into examen(codexamen, descripcion) values('E01','RESFRIADO');</t>
  </si>
  <si>
    <t>insert into examen(codexamen, descripcion) values('E02','CONTUSION');</t>
  </si>
  <si>
    <t>insert into examen(codexamen, descripcion) values('E03','DOLOR ESTOMAGO');</t>
  </si>
  <si>
    <t>insert into examen(codexamen, descripcion) values('E04','FRACTURA');</t>
  </si>
  <si>
    <t>insert into examen(codexamen, descripcion) values('E05','PARO RESPIRATORIO');</t>
  </si>
  <si>
    <t>insert into examen(codexamen, descripcion) values('E06','PARO CARDIACO');</t>
  </si>
  <si>
    <t>insert into examen(codexamen, descripcion) values('E07','INFECCION');</t>
  </si>
  <si>
    <t>insert into examen(codexamen, descripcion) values('E08','HEMORRAGIA');</t>
  </si>
  <si>
    <t>insert into examen(codexamen, descripcion) values('E09','HERIDA ABIERTA');</t>
  </si>
  <si>
    <t>insert into examen(codexamen, descripcion) values('E10','ALERGIA');</t>
  </si>
  <si>
    <t>P13','MARTINEZ HAROLD','28','Barrio villapaula','3508771107','haroldm@gmail.com'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</si>
</sst>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 Unicode M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0" fontId="0" fillId="2" borderId="3" xfId="0" applyFill="1" applyBorder="1"/>
    <xf numFmtId="0" fontId="2" fillId="2" borderId="0" xfId="0" applyFont="1" applyFill="1"/>
    <xf numFmtId="0" fontId="1" fillId="2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0" xfId="0" applyNumberFormat="1"/>
    <xf numFmtId="49" fontId="0" fillId="0" borderId="4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4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quotePrefix="1"/>
    <xf numFmtId="0" fontId="1" fillId="2" borderId="9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3</xdr:row>
      <xdr:rowOff>114300</xdr:rowOff>
    </xdr:from>
    <xdr:to>
      <xdr:col>2</xdr:col>
      <xdr:colOff>619760</xdr:colOff>
      <xdr:row>3</xdr:row>
      <xdr:rowOff>114300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128395" y="1424940"/>
          <a:ext cx="78168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609600</xdr:colOff>
      <xdr:row>2</xdr:row>
      <xdr:rowOff>85725</xdr:rowOff>
    </xdr:from>
    <xdr:to>
      <xdr:col>7</xdr:col>
      <xdr:colOff>533400</xdr:colOff>
      <xdr:row>2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706815" y="472587"/>
          <a:ext cx="885093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539261</xdr:colOff>
      <xdr:row>4</xdr:row>
      <xdr:rowOff>101112</xdr:rowOff>
    </xdr:from>
    <xdr:to>
      <xdr:col>9</xdr:col>
      <xdr:colOff>2491</xdr:colOff>
      <xdr:row>4</xdr:row>
      <xdr:rowOff>101112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5597769" y="874835"/>
          <a:ext cx="805522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299085</xdr:colOff>
      <xdr:row>2</xdr:row>
      <xdr:rowOff>92710</xdr:rowOff>
    </xdr:from>
    <xdr:to>
      <xdr:col>6</xdr:col>
      <xdr:colOff>26035</xdr:colOff>
      <xdr:row>2</xdr:row>
      <xdr:rowOff>92710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3418205" y="1210310"/>
          <a:ext cx="86487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303530</xdr:colOff>
      <xdr:row>2</xdr:row>
      <xdr:rowOff>93345</xdr:rowOff>
    </xdr:from>
    <xdr:to>
      <xdr:col>4</xdr:col>
      <xdr:colOff>303530</xdr:colOff>
      <xdr:row>5</xdr:row>
      <xdr:rowOff>137160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3422650" y="1210945"/>
          <a:ext cx="0" cy="622935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808161</xdr:colOff>
      <xdr:row>13</xdr:row>
      <xdr:rowOff>113567</xdr:rowOff>
    </xdr:from>
    <xdr:to>
      <xdr:col>8</xdr:col>
      <xdr:colOff>281354</xdr:colOff>
      <xdr:row>13</xdr:row>
      <xdr:rowOff>113567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6757623" y="2604721"/>
          <a:ext cx="52240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271251</xdr:colOff>
      <xdr:row>12</xdr:row>
      <xdr:rowOff>123092</xdr:rowOff>
    </xdr:from>
    <xdr:to>
      <xdr:col>8</xdr:col>
      <xdr:colOff>271251</xdr:colOff>
      <xdr:row>13</xdr:row>
      <xdr:rowOff>122706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7269928" y="2420815"/>
          <a:ext cx="0" cy="193045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614680</xdr:colOff>
      <xdr:row>3</xdr:row>
      <xdr:rowOff>106680</xdr:rowOff>
    </xdr:from>
    <xdr:to>
      <xdr:col>2</xdr:col>
      <xdr:colOff>614680</xdr:colOff>
      <xdr:row>6</xdr:row>
      <xdr:rowOff>137160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C9FF9913-7ADC-4104-B3F1-93848EC701B2}"/>
            </a:ext>
          </a:extLst>
        </xdr:cNvPr>
        <xdr:cNvCxnSpPr/>
      </xdr:nvCxnSpPr>
      <xdr:spPr>
        <a:xfrm flipV="1">
          <a:off x="1905000" y="1417320"/>
          <a:ext cx="0" cy="59944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614680</xdr:colOff>
      <xdr:row>6</xdr:row>
      <xdr:rowOff>132080</xdr:rowOff>
    </xdr:from>
    <xdr:to>
      <xdr:col>2</xdr:col>
      <xdr:colOff>889000</xdr:colOff>
      <xdr:row>6</xdr:row>
      <xdr:rowOff>132080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47DD0470-DDD9-4631-99D1-60571FDF7EBD}"/>
            </a:ext>
          </a:extLst>
        </xdr:cNvPr>
        <xdr:cNvCxnSpPr/>
      </xdr:nvCxnSpPr>
      <xdr:spPr>
        <a:xfrm flipH="1">
          <a:off x="1905000" y="2011680"/>
          <a:ext cx="27432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868680</xdr:colOff>
      <xdr:row>5</xdr:row>
      <xdr:rowOff>132080</xdr:rowOff>
    </xdr:from>
    <xdr:to>
      <xdr:col>4</xdr:col>
      <xdr:colOff>309880</xdr:colOff>
      <xdr:row>5</xdr:row>
      <xdr:rowOff>132080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3EA136F-76A2-4C90-96C4-3C49D3C594A9}"/>
            </a:ext>
          </a:extLst>
        </xdr:cNvPr>
        <xdr:cNvCxnSpPr/>
      </xdr:nvCxnSpPr>
      <xdr:spPr>
        <a:xfrm flipH="1">
          <a:off x="3073400" y="1828800"/>
          <a:ext cx="3556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269630</xdr:colOff>
      <xdr:row>12</xdr:row>
      <xdr:rowOff>123092</xdr:rowOff>
    </xdr:from>
    <xdr:to>
      <xdr:col>9</xdr:col>
      <xdr:colOff>6592</xdr:colOff>
      <xdr:row>12</xdr:row>
      <xdr:rowOff>123092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320F910-72B9-4014-A125-143E785F1B3D}"/>
            </a:ext>
          </a:extLst>
        </xdr:cNvPr>
        <xdr:cNvCxnSpPr/>
      </xdr:nvCxnSpPr>
      <xdr:spPr>
        <a:xfrm>
          <a:off x="7268307" y="2420815"/>
          <a:ext cx="52240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861646</xdr:colOff>
      <xdr:row>11</xdr:row>
      <xdr:rowOff>117231</xdr:rowOff>
    </xdr:from>
    <xdr:to>
      <xdr:col>10</xdr:col>
      <xdr:colOff>328247</xdr:colOff>
      <xdr:row>11</xdr:row>
      <xdr:rowOff>117231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F13CB2E9-2AC7-4F5E-A6A1-B91BB8E1385E}"/>
            </a:ext>
          </a:extLst>
        </xdr:cNvPr>
        <xdr:cNvCxnSpPr/>
      </xdr:nvCxnSpPr>
      <xdr:spPr>
        <a:xfrm flipH="1">
          <a:off x="8645769" y="2221523"/>
          <a:ext cx="351693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803030</xdr:colOff>
      <xdr:row>2</xdr:row>
      <xdr:rowOff>93784</xdr:rowOff>
    </xdr:from>
    <xdr:to>
      <xdr:col>10</xdr:col>
      <xdr:colOff>331909</xdr:colOff>
      <xdr:row>2</xdr:row>
      <xdr:rowOff>93784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5116463-51DF-441C-AED5-921786ACD93D}"/>
            </a:ext>
          </a:extLst>
        </xdr:cNvPr>
        <xdr:cNvCxnSpPr/>
      </xdr:nvCxnSpPr>
      <xdr:spPr>
        <a:xfrm flipH="1">
          <a:off x="8587153" y="480646"/>
          <a:ext cx="413971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328246</xdr:colOff>
      <xdr:row>2</xdr:row>
      <xdr:rowOff>87923</xdr:rowOff>
    </xdr:from>
    <xdr:to>
      <xdr:col>10</xdr:col>
      <xdr:colOff>328246</xdr:colOff>
      <xdr:row>11</xdr:row>
      <xdr:rowOff>111370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687853A7-C460-40D0-B580-3CF455C319F2}"/>
            </a:ext>
          </a:extLst>
        </xdr:cNvPr>
        <xdr:cNvCxnSpPr/>
      </xdr:nvCxnSpPr>
      <xdr:spPr>
        <a:xfrm>
          <a:off x="8997461" y="474785"/>
          <a:ext cx="0" cy="1740877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539262</xdr:colOff>
      <xdr:row>2</xdr:row>
      <xdr:rowOff>70337</xdr:rowOff>
    </xdr:from>
    <xdr:to>
      <xdr:col>7</xdr:col>
      <xdr:colOff>539262</xdr:colOff>
      <xdr:row>4</xdr:row>
      <xdr:rowOff>93785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D6B9403A-6B50-498F-B52B-A6B4A84855CA}"/>
            </a:ext>
          </a:extLst>
        </xdr:cNvPr>
        <xdr:cNvCxnSpPr/>
      </xdr:nvCxnSpPr>
      <xdr:spPr>
        <a:xfrm flipV="1">
          <a:off x="5597770" y="457199"/>
          <a:ext cx="0" cy="410309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473609</xdr:colOff>
      <xdr:row>20</xdr:row>
      <xdr:rowOff>131970</xdr:rowOff>
    </xdr:from>
    <xdr:to>
      <xdr:col>4</xdr:col>
      <xdr:colOff>25400</xdr:colOff>
      <xdr:row>29</xdr:row>
      <xdr:rowOff>93318</xdr:rowOff>
    </xdr:to>
    <xdr:sp macro="" textlink="">
      <xdr:nvSpPr>
        <xdr:cNvPr id="22" name="Abrir llave 21">
          <a:extLst>
            <a:ext uri="{FF2B5EF4-FFF2-40B4-BE49-F238E27FC236}">
              <a16:creationId xmlns:a16="http://schemas.microsoft.com/office/drawing/2014/main" id="{512325BD-3EBA-4A03-94B4-D3116CEA7976}"/>
            </a:ext>
          </a:extLst>
        </xdr:cNvPr>
        <xdr:cNvSpPr/>
      </xdr:nvSpPr>
      <xdr:spPr>
        <a:xfrm>
          <a:off x="4695985" y="3717852"/>
          <a:ext cx="493086" cy="1574995"/>
        </a:xfrm>
        <a:prstGeom prst="lef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1218030</xdr:colOff>
      <xdr:row>19</xdr:row>
      <xdr:rowOff>51978</xdr:rowOff>
    </xdr:from>
    <xdr:to>
      <xdr:col>6</xdr:col>
      <xdr:colOff>1497128</xdr:colOff>
      <xdr:row>35</xdr:row>
      <xdr:rowOff>13173</xdr:rowOff>
    </xdr:to>
    <xdr:sp macro="" textlink="">
      <xdr:nvSpPr>
        <xdr:cNvPr id="23" name="Cerrar llave 22">
          <a:extLst>
            <a:ext uri="{FF2B5EF4-FFF2-40B4-BE49-F238E27FC236}">
              <a16:creationId xmlns:a16="http://schemas.microsoft.com/office/drawing/2014/main" id="{8812C01A-E021-4390-8257-C260F5A4529A}"/>
            </a:ext>
          </a:extLst>
        </xdr:cNvPr>
        <xdr:cNvSpPr/>
      </xdr:nvSpPr>
      <xdr:spPr>
        <a:xfrm>
          <a:off x="9967583" y="3458566"/>
          <a:ext cx="279098" cy="2829901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473636</xdr:colOff>
      <xdr:row>17</xdr:row>
      <xdr:rowOff>19879</xdr:rowOff>
    </xdr:from>
    <xdr:to>
      <xdr:col>3</xdr:col>
      <xdr:colOff>474741</xdr:colOff>
      <xdr:row>25</xdr:row>
      <xdr:rowOff>26895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5056758-18EB-4EFC-810F-1285870A9871}"/>
            </a:ext>
          </a:extLst>
        </xdr:cNvPr>
        <xdr:cNvCxnSpPr/>
      </xdr:nvCxnSpPr>
      <xdr:spPr>
        <a:xfrm rot="5400000">
          <a:off x="3975880" y="3788011"/>
          <a:ext cx="1441369" cy="1105"/>
        </a:xfrm>
        <a:prstGeom prst="bentConnector3">
          <a:avLst>
            <a:gd name="adj1" fmla="val 5000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845822</xdr:colOff>
      <xdr:row>50</xdr:row>
      <xdr:rowOff>169437</xdr:rowOff>
    </xdr:from>
    <xdr:to>
      <xdr:col>6</xdr:col>
      <xdr:colOff>1249570</xdr:colOff>
      <xdr:row>53</xdr:row>
      <xdr:rowOff>71040</xdr:rowOff>
    </xdr:to>
    <xdr:sp macro="" textlink="">
      <xdr:nvSpPr>
        <xdr:cNvPr id="28" name="Abrir llave 27">
          <a:extLst>
            <a:ext uri="{FF2B5EF4-FFF2-40B4-BE49-F238E27FC236}">
              <a16:creationId xmlns:a16="http://schemas.microsoft.com/office/drawing/2014/main" id="{EEDA3258-320E-401D-B176-DCCCBAB539B5}"/>
            </a:ext>
          </a:extLst>
        </xdr:cNvPr>
        <xdr:cNvSpPr/>
      </xdr:nvSpPr>
      <xdr:spPr>
        <a:xfrm rot="16200000">
          <a:off x="7784565" y="7359071"/>
          <a:ext cx="439485" cy="3989630"/>
        </a:xfrm>
        <a:prstGeom prst="lef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356152</xdr:colOff>
      <xdr:row>67</xdr:row>
      <xdr:rowOff>91108</xdr:rowOff>
    </xdr:from>
    <xdr:to>
      <xdr:col>1</xdr:col>
      <xdr:colOff>356152</xdr:colOff>
      <xdr:row>68</xdr:row>
      <xdr:rowOff>66260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1ECD1E-7105-4DA6-921D-432B15F0BB4C}"/>
            </a:ext>
          </a:extLst>
        </xdr:cNvPr>
        <xdr:cNvCxnSpPr/>
      </xdr:nvCxnSpPr>
      <xdr:spPr>
        <a:xfrm>
          <a:off x="1145046" y="10310873"/>
          <a:ext cx="0" cy="154446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404517</xdr:colOff>
      <xdr:row>33</xdr:row>
      <xdr:rowOff>8965</xdr:rowOff>
    </xdr:from>
    <xdr:to>
      <xdr:col>7</xdr:col>
      <xdr:colOff>404518</xdr:colOff>
      <xdr:row>40</xdr:row>
      <xdr:rowOff>98611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08A1E612-19C1-41D2-BDC2-DF83C36C2CB3}"/>
            </a:ext>
          </a:extLst>
        </xdr:cNvPr>
        <xdr:cNvCxnSpPr/>
      </xdr:nvCxnSpPr>
      <xdr:spPr>
        <a:xfrm rot="5400000">
          <a:off x="10409130" y="6598023"/>
          <a:ext cx="1344705" cy="1"/>
        </a:xfrm>
        <a:prstGeom prst="bentConnector3">
          <a:avLst>
            <a:gd name="adj1" fmla="val 5000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143511</xdr:colOff>
      <xdr:row>40</xdr:row>
      <xdr:rowOff>116540</xdr:rowOff>
    </xdr:from>
    <xdr:to>
      <xdr:col>7</xdr:col>
      <xdr:colOff>403550</xdr:colOff>
      <xdr:row>40</xdr:row>
      <xdr:rowOff>125506</xdr:rowOff>
    </xdr:to>
    <xdr:cxnSp macro="">
      <xdr:nvCxnSpPr>
        <xdr:cNvPr id="11" name="Conector: angular 10">
          <a:extLst>
            <a:ext uri="{FF2B5EF4-FFF2-40B4-BE49-F238E27FC236}">
              <a16:creationId xmlns:a16="http://schemas.microsoft.com/office/drawing/2014/main" id="{9E47FF91-83DC-4EE9-850D-D11F0C91D07A}"/>
            </a:ext>
          </a:extLst>
        </xdr:cNvPr>
        <xdr:cNvCxnSpPr/>
      </xdr:nvCxnSpPr>
      <xdr:spPr>
        <a:xfrm flipV="1">
          <a:off x="10820476" y="7288305"/>
          <a:ext cx="260039" cy="8966"/>
        </a:xfrm>
        <a:prstGeom prst="bentConnector3">
          <a:avLst>
            <a:gd name="adj1" fmla="val 5000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965114</xdr:colOff>
      <xdr:row>65</xdr:row>
      <xdr:rowOff>38933</xdr:rowOff>
    </xdr:from>
    <xdr:to>
      <xdr:col>5</xdr:col>
      <xdr:colOff>702345</xdr:colOff>
      <xdr:row>67</xdr:row>
      <xdr:rowOff>173431</xdr:rowOff>
    </xdr:to>
    <xdr:sp macro="" textlink="">
      <xdr:nvSpPr>
        <xdr:cNvPr id="13" name="Abrir llave 12">
          <a:extLst>
            <a:ext uri="{FF2B5EF4-FFF2-40B4-BE49-F238E27FC236}">
              <a16:creationId xmlns:a16="http://schemas.microsoft.com/office/drawing/2014/main" id="{458BED58-2E9E-4900-923F-26AE1D63468F}"/>
            </a:ext>
          </a:extLst>
        </xdr:cNvPr>
        <xdr:cNvSpPr/>
      </xdr:nvSpPr>
      <xdr:spPr>
        <a:xfrm rot="5400000">
          <a:off x="6669740" y="10972802"/>
          <a:ext cx="493086" cy="1574995"/>
        </a:xfrm>
        <a:prstGeom prst="lef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6</xdr:row>
      <xdr:rowOff>5953</xdr:rowOff>
    </xdr:from>
    <xdr:to>
      <xdr:col>5</xdr:col>
      <xdr:colOff>523875</xdr:colOff>
      <xdr:row>9</xdr:row>
      <xdr:rowOff>29766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F96D44A-7ABA-49B5-86BD-8FC853CB56CF}"/>
            </a:ext>
          </a:extLst>
        </xdr:cNvPr>
        <xdr:cNvCxnSpPr/>
      </xdr:nvCxnSpPr>
      <xdr:spPr>
        <a:xfrm>
          <a:off x="4000500" y="958453"/>
          <a:ext cx="0" cy="59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9</xdr:row>
      <xdr:rowOff>154781</xdr:rowOff>
    </xdr:from>
    <xdr:to>
      <xdr:col>5</xdr:col>
      <xdr:colOff>523875</xdr:colOff>
      <xdr:row>12</xdr:row>
      <xdr:rowOff>5953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3673389-8FF2-4402-94F7-65437B0A37D2}"/>
            </a:ext>
          </a:extLst>
        </xdr:cNvPr>
        <xdr:cNvCxnSpPr/>
      </xdr:nvCxnSpPr>
      <xdr:spPr>
        <a:xfrm>
          <a:off x="4000500" y="1678781"/>
          <a:ext cx="0" cy="4226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</xdr:row>
      <xdr:rowOff>99392</xdr:rowOff>
    </xdr:from>
    <xdr:to>
      <xdr:col>3</xdr:col>
      <xdr:colOff>190500</xdr:colOff>
      <xdr:row>2</xdr:row>
      <xdr:rowOff>99392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DF0474D-9D84-4D31-B624-FA79807B4EAD}"/>
            </a:ext>
          </a:extLst>
        </xdr:cNvPr>
        <xdr:cNvCxnSpPr/>
      </xdr:nvCxnSpPr>
      <xdr:spPr>
        <a:xfrm>
          <a:off x="1228165" y="834498"/>
          <a:ext cx="97491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2</xdr:row>
      <xdr:rowOff>99391</xdr:rowOff>
    </xdr:from>
    <xdr:to>
      <xdr:col>5</xdr:col>
      <xdr:colOff>0</xdr:colOff>
      <xdr:row>2</xdr:row>
      <xdr:rowOff>99391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12FB3311-EABE-4782-92B6-E44A5106C2FC}"/>
            </a:ext>
          </a:extLst>
        </xdr:cNvPr>
        <xdr:cNvCxnSpPr/>
      </xdr:nvCxnSpPr>
      <xdr:spPr>
        <a:xfrm>
          <a:off x="2584076" y="834497"/>
          <a:ext cx="9973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</xdr:row>
      <xdr:rowOff>174812</xdr:rowOff>
    </xdr:from>
    <xdr:to>
      <xdr:col>5</xdr:col>
      <xdr:colOff>533400</xdr:colOff>
      <xdr:row>5</xdr:row>
      <xdr:rowOff>25985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667BE78-638A-407D-896D-247C6E957B31}"/>
            </a:ext>
          </a:extLst>
        </xdr:cNvPr>
        <xdr:cNvCxnSpPr/>
      </xdr:nvCxnSpPr>
      <xdr:spPr>
        <a:xfrm>
          <a:off x="4114800" y="542365"/>
          <a:ext cx="0" cy="4025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8"/>
  <sheetViews>
    <sheetView zoomScale="130" zoomScaleNormal="130" workbookViewId="0">
      <selection activeCell="H14" sqref="H14"/>
    </sheetView>
  </sheetViews>
  <sheetFormatPr baseColWidth="10" defaultColWidth="11.44140625" defaultRowHeight="14.4"/>
  <cols>
    <col min="1" max="1" width="5.44140625" style="1" customWidth="1"/>
    <col min="2" max="2" width="13.33203125" style="1" bestFit="1" customWidth="1"/>
    <col min="3" max="4" width="13.33203125" style="1" customWidth="1"/>
    <col min="5" max="5" width="8.33203125" style="1" customWidth="1"/>
    <col min="6" max="6" width="5.88671875" style="1" customWidth="1"/>
    <col min="7" max="7" width="14" style="1" bestFit="1" customWidth="1"/>
    <col min="8" max="8" width="11.44140625" style="1" customWidth="1"/>
    <col min="9" max="9" width="8.109375" style="1" customWidth="1"/>
    <col min="10" max="10" width="15.33203125" style="1" bestFit="1" customWidth="1"/>
    <col min="11" max="11" width="11.44140625" style="1"/>
    <col min="12" max="12" width="12.88671875" style="1" bestFit="1" customWidth="1"/>
    <col min="13" max="16384" width="11.44140625" style="1"/>
  </cols>
  <sheetData>
    <row r="1" spans="2:11" ht="15" thickBot="1">
      <c r="H1" s="2"/>
    </row>
    <row r="2" spans="2:11" ht="15" thickBot="1">
      <c r="G2" s="28" t="s">
        <v>93</v>
      </c>
      <c r="J2" s="28" t="s">
        <v>92</v>
      </c>
    </row>
    <row r="3" spans="2:11" ht="15" thickBot="1">
      <c r="B3" s="3" t="s">
        <v>90</v>
      </c>
      <c r="C3" s="30"/>
      <c r="D3" s="30"/>
      <c r="F3" s="5">
        <v>1</v>
      </c>
      <c r="G3" s="29" t="s">
        <v>99</v>
      </c>
      <c r="H3" s="5">
        <v>1</v>
      </c>
      <c r="J3" s="29" t="s">
        <v>101</v>
      </c>
    </row>
    <row r="4" spans="2:11" ht="15" thickBot="1">
      <c r="B4" s="29" t="s">
        <v>96</v>
      </c>
      <c r="C4" s="5">
        <v>1</v>
      </c>
      <c r="G4" s="6" t="s">
        <v>102</v>
      </c>
      <c r="J4" s="4" t="s">
        <v>102</v>
      </c>
    </row>
    <row r="5" spans="2:11" ht="15" thickBot="1">
      <c r="B5" s="4" t="s">
        <v>0</v>
      </c>
      <c r="D5" s="28" t="s">
        <v>94</v>
      </c>
      <c r="I5" s="1">
        <v>1</v>
      </c>
      <c r="J5" s="6" t="s">
        <v>98</v>
      </c>
    </row>
    <row r="6" spans="2:11">
      <c r="B6" s="4" t="s">
        <v>128</v>
      </c>
      <c r="D6" s="29" t="s">
        <v>98</v>
      </c>
      <c r="E6" s="7" t="s">
        <v>2</v>
      </c>
    </row>
    <row r="7" spans="2:11" ht="15" thickBot="1">
      <c r="B7" s="4" t="s">
        <v>1</v>
      </c>
      <c r="C7" s="31" t="s">
        <v>2</v>
      </c>
      <c r="D7" s="6" t="s">
        <v>97</v>
      </c>
      <c r="H7" s="5"/>
    </row>
    <row r="8" spans="2:11">
      <c r="B8" s="4" t="s">
        <v>3</v>
      </c>
    </row>
    <row r="9" spans="2:11" ht="15" thickBot="1">
      <c r="B9" s="6" t="s">
        <v>4</v>
      </c>
    </row>
    <row r="10" spans="2:11" ht="15" thickBot="1"/>
    <row r="11" spans="2:11" ht="15" thickBot="1">
      <c r="J11" s="28" t="s">
        <v>95</v>
      </c>
    </row>
    <row r="12" spans="2:11" ht="15" thickBot="1">
      <c r="J12" s="29" t="s">
        <v>100</v>
      </c>
      <c r="K12" s="1" t="s">
        <v>2</v>
      </c>
    </row>
    <row r="13" spans="2:11" ht="15" thickBot="1">
      <c r="H13" s="3" t="s">
        <v>91</v>
      </c>
      <c r="I13" s="31" t="s">
        <v>2</v>
      </c>
      <c r="J13" s="6" t="s">
        <v>105</v>
      </c>
    </row>
    <row r="14" spans="2:11">
      <c r="H14" s="29" t="s">
        <v>103</v>
      </c>
      <c r="I14" s="5">
        <v>1</v>
      </c>
    </row>
    <row r="15" spans="2:11">
      <c r="H15" s="4" t="s">
        <v>0</v>
      </c>
    </row>
    <row r="16" spans="2:11">
      <c r="H16" s="4" t="s">
        <v>104</v>
      </c>
    </row>
    <row r="17" spans="8:8">
      <c r="H17" s="4" t="s">
        <v>3</v>
      </c>
    </row>
    <row r="18" spans="8:8" ht="15" thickBot="1">
      <c r="H18" s="6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1CCC-3E95-449E-9875-178EB0BA2EC6}">
  <dimension ref="B1:I79"/>
  <sheetViews>
    <sheetView topLeftCell="A46" zoomScale="85" zoomScaleNormal="85" workbookViewId="0">
      <selection activeCell="F55" sqref="F55:G66"/>
    </sheetView>
  </sheetViews>
  <sheetFormatPr baseColWidth="10" defaultColWidth="11.44140625" defaultRowHeight="14.4"/>
  <cols>
    <col min="2" max="2" width="14.77734375" style="11" bestFit="1" customWidth="1"/>
    <col min="3" max="3" width="35.33203125" bestFit="1" customWidth="1"/>
    <col min="4" max="4" width="13.6640625" bestFit="1" customWidth="1"/>
    <col min="5" max="5" width="26.77734375" bestFit="1" customWidth="1"/>
    <col min="6" max="6" width="25.44140625" bestFit="1" customWidth="1"/>
    <col min="7" max="7" width="28.109375" bestFit="1" customWidth="1"/>
    <col min="9" max="9" width="19.109375" bestFit="1" customWidth="1"/>
    <col min="11" max="11" width="23.44140625" bestFit="1" customWidth="1"/>
    <col min="13" max="13" width="14" bestFit="1" customWidth="1"/>
  </cols>
  <sheetData>
    <row r="1" spans="2:7">
      <c r="B1"/>
    </row>
    <row r="3" spans="2:7">
      <c r="B3" s="8" t="s">
        <v>90</v>
      </c>
    </row>
    <row r="4" spans="2:7">
      <c r="B4"/>
    </row>
    <row r="5" spans="2:7">
      <c r="B5" s="8" t="s">
        <v>96</v>
      </c>
      <c r="C5" s="8" t="s">
        <v>0</v>
      </c>
      <c r="D5" s="8" t="s">
        <v>128</v>
      </c>
      <c r="E5" s="8" t="s">
        <v>1</v>
      </c>
      <c r="F5" s="8" t="s">
        <v>3</v>
      </c>
      <c r="G5" s="8" t="s">
        <v>4</v>
      </c>
    </row>
    <row r="6" spans="2:7">
      <c r="B6" s="9" t="s">
        <v>106</v>
      </c>
      <c r="C6" s="10" t="s">
        <v>23</v>
      </c>
      <c r="D6" s="14">
        <v>20</v>
      </c>
      <c r="E6" s="10" t="s">
        <v>5</v>
      </c>
      <c r="F6" s="14">
        <v>5846069</v>
      </c>
      <c r="G6" s="10" t="s">
        <v>24</v>
      </c>
    </row>
    <row r="7" spans="2:7">
      <c r="B7" s="9" t="s">
        <v>107</v>
      </c>
      <c r="C7" s="10" t="s">
        <v>25</v>
      </c>
      <c r="D7" s="14">
        <v>5</v>
      </c>
      <c r="E7" s="10" t="s">
        <v>6</v>
      </c>
      <c r="F7" s="14">
        <v>5882104</v>
      </c>
      <c r="G7" s="10" t="s">
        <v>26</v>
      </c>
    </row>
    <row r="8" spans="2:7">
      <c r="B8" s="9" t="s">
        <v>108</v>
      </c>
      <c r="C8" s="10" t="s">
        <v>27</v>
      </c>
      <c r="D8" s="14">
        <v>45</v>
      </c>
      <c r="E8" s="10" t="s">
        <v>7</v>
      </c>
      <c r="F8" s="14">
        <v>5841998</v>
      </c>
      <c r="G8" s="10" t="s">
        <v>28</v>
      </c>
    </row>
    <row r="9" spans="2:7">
      <c r="B9" s="9" t="s">
        <v>109</v>
      </c>
      <c r="C9" s="10" t="s">
        <v>29</v>
      </c>
      <c r="D9" s="14">
        <v>32</v>
      </c>
      <c r="E9" s="10" t="s">
        <v>5</v>
      </c>
      <c r="F9" s="14">
        <v>2791469</v>
      </c>
      <c r="G9" s="10" t="s">
        <v>30</v>
      </c>
    </row>
    <row r="10" spans="2:7">
      <c r="B10" s="9" t="s">
        <v>110</v>
      </c>
      <c r="C10" s="10" t="s">
        <v>31</v>
      </c>
      <c r="D10" s="14">
        <v>48</v>
      </c>
      <c r="E10" s="10" t="s">
        <v>8</v>
      </c>
      <c r="F10" s="14">
        <v>2868617</v>
      </c>
      <c r="G10" s="10" t="s">
        <v>32</v>
      </c>
    </row>
    <row r="11" spans="2:7">
      <c r="B11" s="9" t="s">
        <v>111</v>
      </c>
      <c r="C11" s="10" t="s">
        <v>33</v>
      </c>
      <c r="D11" s="14">
        <v>10</v>
      </c>
      <c r="E11" s="10" t="s">
        <v>9</v>
      </c>
      <c r="F11" s="14">
        <v>5841497</v>
      </c>
      <c r="G11" s="10" t="s">
        <v>34</v>
      </c>
    </row>
    <row r="12" spans="2:7">
      <c r="B12" s="9" t="s">
        <v>112</v>
      </c>
      <c r="C12" s="10" t="s">
        <v>35</v>
      </c>
      <c r="D12" s="14">
        <v>24</v>
      </c>
      <c r="E12" s="10" t="s">
        <v>10</v>
      </c>
      <c r="F12" s="14">
        <v>5840570</v>
      </c>
      <c r="G12" s="10" t="s">
        <v>36</v>
      </c>
    </row>
    <row r="13" spans="2:7">
      <c r="B13" s="9" t="s">
        <v>113</v>
      </c>
      <c r="C13" s="10" t="s">
        <v>37</v>
      </c>
      <c r="D13" s="14">
        <v>79</v>
      </c>
      <c r="E13" s="10" t="s">
        <v>5</v>
      </c>
      <c r="F13" s="14">
        <v>3767289</v>
      </c>
      <c r="G13" s="10" t="s">
        <v>38</v>
      </c>
    </row>
    <row r="14" spans="2:7">
      <c r="B14" s="9" t="s">
        <v>114</v>
      </c>
      <c r="C14" s="10" t="s">
        <v>39</v>
      </c>
      <c r="D14" s="14">
        <v>28</v>
      </c>
      <c r="E14" s="10" t="s">
        <v>11</v>
      </c>
      <c r="F14" s="14">
        <v>5709957</v>
      </c>
      <c r="G14" s="10" t="s">
        <v>40</v>
      </c>
    </row>
    <row r="15" spans="2:7">
      <c r="B15" s="9" t="s">
        <v>115</v>
      </c>
      <c r="C15" s="10" t="s">
        <v>41</v>
      </c>
      <c r="D15" s="14">
        <v>3</v>
      </c>
      <c r="E15" s="10" t="s">
        <v>12</v>
      </c>
      <c r="F15" s="14">
        <v>2866222</v>
      </c>
      <c r="G15" s="10" t="s">
        <v>42</v>
      </c>
    </row>
    <row r="16" spans="2:7">
      <c r="B16" s="9" t="s">
        <v>116</v>
      </c>
      <c r="C16" s="10" t="s">
        <v>43</v>
      </c>
      <c r="D16" s="14">
        <v>18</v>
      </c>
      <c r="E16" s="10" t="s">
        <v>6</v>
      </c>
      <c r="F16" s="14">
        <v>5882104</v>
      </c>
      <c r="G16" s="10" t="s">
        <v>44</v>
      </c>
    </row>
    <row r="17" spans="2:9">
      <c r="B17" s="9" t="s">
        <v>117</v>
      </c>
      <c r="C17" s="10" t="s">
        <v>45</v>
      </c>
      <c r="D17" s="14">
        <v>15</v>
      </c>
      <c r="E17" s="10" t="s">
        <v>6</v>
      </c>
      <c r="F17" s="14">
        <v>5882104</v>
      </c>
      <c r="G17" s="10" t="s">
        <v>46</v>
      </c>
    </row>
    <row r="18" spans="2:9">
      <c r="B18" s="15"/>
      <c r="C18" s="16"/>
      <c r="D18" s="16"/>
      <c r="E18" s="18"/>
    </row>
    <row r="19" spans="2:9">
      <c r="B19" s="15"/>
      <c r="C19" s="16"/>
      <c r="D19" s="16"/>
      <c r="E19" s="17"/>
    </row>
    <row r="20" spans="2:9">
      <c r="B20" s="15"/>
      <c r="E20" s="40" t="s">
        <v>94</v>
      </c>
      <c r="F20" s="41"/>
    </row>
    <row r="21" spans="2:9">
      <c r="B21" s="15"/>
      <c r="E21" s="13" t="s">
        <v>97</v>
      </c>
      <c r="F21" s="13" t="s">
        <v>98</v>
      </c>
      <c r="H21" s="8" t="s">
        <v>93</v>
      </c>
    </row>
    <row r="22" spans="2:9">
      <c r="B22" s="15"/>
      <c r="E22" s="9" t="s">
        <v>106</v>
      </c>
      <c r="F22" s="12" t="s">
        <v>13</v>
      </c>
    </row>
    <row r="23" spans="2:9">
      <c r="E23" s="9" t="s">
        <v>107</v>
      </c>
      <c r="F23" s="12" t="s">
        <v>14</v>
      </c>
      <c r="H23" s="13" t="s">
        <v>99</v>
      </c>
      <c r="I23" s="13" t="s">
        <v>102</v>
      </c>
    </row>
    <row r="24" spans="2:9">
      <c r="E24" s="9" t="s">
        <v>108</v>
      </c>
      <c r="F24" s="12" t="s">
        <v>15</v>
      </c>
      <c r="H24" s="12" t="s">
        <v>13</v>
      </c>
      <c r="I24" s="14" t="s">
        <v>118</v>
      </c>
    </row>
    <row r="25" spans="2:9">
      <c r="E25" s="9" t="s">
        <v>109</v>
      </c>
      <c r="F25" s="12" t="s">
        <v>16</v>
      </c>
      <c r="H25" s="12" t="s">
        <v>14</v>
      </c>
      <c r="I25" s="14" t="s">
        <v>119</v>
      </c>
    </row>
    <row r="26" spans="2:9">
      <c r="E26" s="9" t="s">
        <v>110</v>
      </c>
      <c r="F26" s="12" t="s">
        <v>17</v>
      </c>
      <c r="H26" s="12" t="s">
        <v>15</v>
      </c>
      <c r="I26" s="14" t="s">
        <v>120</v>
      </c>
    </row>
    <row r="27" spans="2:9">
      <c r="E27" s="9" t="s">
        <v>111</v>
      </c>
      <c r="F27" s="12" t="s">
        <v>18</v>
      </c>
      <c r="H27" s="12" t="s">
        <v>16</v>
      </c>
      <c r="I27" s="14" t="s">
        <v>121</v>
      </c>
    </row>
    <row r="28" spans="2:9">
      <c r="E28" s="9" t="s">
        <v>112</v>
      </c>
      <c r="F28" s="12" t="s">
        <v>19</v>
      </c>
      <c r="H28" s="12" t="s">
        <v>17</v>
      </c>
      <c r="I28" s="14" t="s">
        <v>122</v>
      </c>
    </row>
    <row r="29" spans="2:9">
      <c r="E29" s="9" t="s">
        <v>113</v>
      </c>
      <c r="F29" s="12" t="s">
        <v>20</v>
      </c>
      <c r="H29" s="12" t="s">
        <v>18</v>
      </c>
      <c r="I29" s="14" t="s">
        <v>123</v>
      </c>
    </row>
    <row r="30" spans="2:9">
      <c r="E30" s="9" t="s">
        <v>114</v>
      </c>
      <c r="F30" s="12" t="s">
        <v>21</v>
      </c>
      <c r="H30" s="12" t="s">
        <v>19</v>
      </c>
      <c r="I30" s="14" t="s">
        <v>124</v>
      </c>
    </row>
    <row r="31" spans="2:9">
      <c r="E31" s="9" t="s">
        <v>115</v>
      </c>
      <c r="F31" s="12" t="s">
        <v>22</v>
      </c>
      <c r="H31" s="12" t="s">
        <v>20</v>
      </c>
      <c r="I31" s="14" t="s">
        <v>125</v>
      </c>
    </row>
    <row r="32" spans="2:9">
      <c r="E32" s="9" t="s">
        <v>116</v>
      </c>
      <c r="F32" s="12" t="s">
        <v>15</v>
      </c>
      <c r="H32" s="12" t="s">
        <v>21</v>
      </c>
      <c r="I32" s="14" t="s">
        <v>126</v>
      </c>
    </row>
    <row r="33" spans="3:9">
      <c r="E33" s="9" t="s">
        <v>117</v>
      </c>
      <c r="F33" s="12" t="s">
        <v>16</v>
      </c>
      <c r="H33" s="12" t="s">
        <v>22</v>
      </c>
      <c r="I33" s="14" t="s">
        <v>127</v>
      </c>
    </row>
    <row r="34" spans="3:9">
      <c r="E34" s="9" t="s">
        <v>106</v>
      </c>
      <c r="F34" s="12" t="s">
        <v>17</v>
      </c>
    </row>
    <row r="35" spans="3:9">
      <c r="E35" s="9" t="s">
        <v>107</v>
      </c>
      <c r="F35" s="12" t="s">
        <v>18</v>
      </c>
    </row>
    <row r="36" spans="3:9">
      <c r="E36" s="9" t="s">
        <v>108</v>
      </c>
      <c r="F36" s="12" t="s">
        <v>13</v>
      </c>
    </row>
    <row r="37" spans="3:9">
      <c r="C37" s="16"/>
      <c r="D37" s="16"/>
      <c r="E37" s="16"/>
    </row>
    <row r="38" spans="3:9">
      <c r="C38" s="18"/>
      <c r="D38" s="32"/>
      <c r="E38" s="11"/>
    </row>
    <row r="39" spans="3:9">
      <c r="C39" s="18"/>
      <c r="D39" s="32"/>
      <c r="E39" s="13" t="s">
        <v>92</v>
      </c>
    </row>
    <row r="41" spans="3:9">
      <c r="E41" s="8" t="s">
        <v>101</v>
      </c>
      <c r="F41" s="8" t="s">
        <v>102</v>
      </c>
      <c r="G41" s="8" t="s">
        <v>98</v>
      </c>
    </row>
    <row r="42" spans="3:9">
      <c r="E42" s="12" t="s">
        <v>129</v>
      </c>
      <c r="F42" s="14" t="s">
        <v>139</v>
      </c>
      <c r="G42" s="14" t="s">
        <v>18</v>
      </c>
    </row>
    <row r="43" spans="3:9">
      <c r="E43" s="12" t="s">
        <v>130</v>
      </c>
      <c r="F43" s="14" t="s">
        <v>140</v>
      </c>
      <c r="G43" s="14" t="s">
        <v>13</v>
      </c>
    </row>
    <row r="44" spans="3:9">
      <c r="E44" s="12" t="s">
        <v>131</v>
      </c>
      <c r="F44" s="14" t="s">
        <v>141</v>
      </c>
      <c r="G44" s="14" t="s">
        <v>16</v>
      </c>
    </row>
    <row r="45" spans="3:9">
      <c r="E45" s="12" t="s">
        <v>132</v>
      </c>
      <c r="F45" s="14" t="s">
        <v>142</v>
      </c>
      <c r="G45" s="14" t="s">
        <v>22</v>
      </c>
    </row>
    <row r="46" spans="3:9">
      <c r="E46" s="12" t="s">
        <v>133</v>
      </c>
      <c r="F46" s="14" t="s">
        <v>143</v>
      </c>
      <c r="G46" s="14" t="s">
        <v>20</v>
      </c>
    </row>
    <row r="47" spans="3:9">
      <c r="E47" s="12" t="s">
        <v>134</v>
      </c>
      <c r="F47" s="14" t="s">
        <v>144</v>
      </c>
      <c r="G47" s="14" t="s">
        <v>17</v>
      </c>
    </row>
    <row r="48" spans="3:9">
      <c r="E48" s="12" t="s">
        <v>135</v>
      </c>
      <c r="F48" s="14" t="s">
        <v>145</v>
      </c>
      <c r="G48" s="14" t="s">
        <v>19</v>
      </c>
    </row>
    <row r="49" spans="5:7">
      <c r="E49" s="12" t="s">
        <v>136</v>
      </c>
      <c r="F49" s="14" t="s">
        <v>146</v>
      </c>
      <c r="G49" s="14" t="s">
        <v>21</v>
      </c>
    </row>
    <row r="50" spans="5:7">
      <c r="E50" s="12" t="s">
        <v>137</v>
      </c>
      <c r="F50" s="14" t="s">
        <v>147</v>
      </c>
      <c r="G50" s="14" t="s">
        <v>14</v>
      </c>
    </row>
    <row r="51" spans="5:7">
      <c r="E51" s="12" t="s">
        <v>138</v>
      </c>
      <c r="F51" s="14" t="s">
        <v>148</v>
      </c>
      <c r="G51" s="14" t="s">
        <v>15</v>
      </c>
    </row>
    <row r="55" spans="5:7">
      <c r="F55" s="40" t="s">
        <v>95</v>
      </c>
      <c r="G55" s="41"/>
    </row>
    <row r="56" spans="5:7">
      <c r="F56" s="13" t="s">
        <v>100</v>
      </c>
      <c r="G56" s="13" t="s">
        <v>105</v>
      </c>
    </row>
    <row r="57" spans="5:7">
      <c r="F57" s="12" t="s">
        <v>129</v>
      </c>
      <c r="G57" s="12" t="s">
        <v>51</v>
      </c>
    </row>
    <row r="58" spans="5:7">
      <c r="F58" s="12" t="s">
        <v>130</v>
      </c>
      <c r="G58" s="12" t="s">
        <v>55</v>
      </c>
    </row>
    <row r="59" spans="5:7">
      <c r="F59" s="12" t="s">
        <v>131</v>
      </c>
      <c r="G59" s="12" t="s">
        <v>50</v>
      </c>
    </row>
    <row r="60" spans="5:7">
      <c r="F60" s="12" t="s">
        <v>132</v>
      </c>
      <c r="G60" s="12" t="s">
        <v>54</v>
      </c>
    </row>
    <row r="61" spans="5:7">
      <c r="F61" s="12" t="s">
        <v>133</v>
      </c>
      <c r="G61" s="12" t="s">
        <v>47</v>
      </c>
    </row>
    <row r="62" spans="5:7">
      <c r="F62" s="12" t="s">
        <v>134</v>
      </c>
      <c r="G62" s="12" t="s">
        <v>53</v>
      </c>
    </row>
    <row r="63" spans="5:7">
      <c r="F63" s="12" t="s">
        <v>135</v>
      </c>
      <c r="G63" s="12" t="s">
        <v>48</v>
      </c>
    </row>
    <row r="64" spans="5:7">
      <c r="F64" s="12" t="s">
        <v>136</v>
      </c>
      <c r="G64" s="12" t="s">
        <v>56</v>
      </c>
    </row>
    <row r="65" spans="2:7">
      <c r="F65" s="12" t="s">
        <v>137</v>
      </c>
      <c r="G65" s="12" t="s">
        <v>51</v>
      </c>
    </row>
    <row r="66" spans="2:7">
      <c r="F66" s="12" t="s">
        <v>138</v>
      </c>
      <c r="G66" s="12" t="s">
        <v>55</v>
      </c>
    </row>
    <row r="67" spans="2:7">
      <c r="B67" s="13" t="s">
        <v>91</v>
      </c>
    </row>
    <row r="68" spans="2:7">
      <c r="B68"/>
    </row>
    <row r="69" spans="2:7">
      <c r="B69" s="8" t="s">
        <v>103</v>
      </c>
      <c r="C69" s="8" t="s">
        <v>0</v>
      </c>
      <c r="D69" s="8" t="s">
        <v>149</v>
      </c>
      <c r="E69" s="8" t="s">
        <v>3</v>
      </c>
      <c r="F69" s="8" t="s">
        <v>4</v>
      </c>
    </row>
    <row r="70" spans="2:7">
      <c r="B70" s="12" t="s">
        <v>51</v>
      </c>
      <c r="C70" s="14" t="s">
        <v>57</v>
      </c>
      <c r="D70" s="14" t="s">
        <v>150</v>
      </c>
      <c r="E70" s="14">
        <v>5846069</v>
      </c>
      <c r="F70" s="14" t="s">
        <v>58</v>
      </c>
    </row>
    <row r="71" spans="2:7">
      <c r="B71" s="12" t="s">
        <v>55</v>
      </c>
      <c r="C71" s="14" t="s">
        <v>59</v>
      </c>
      <c r="D71" s="14" t="s">
        <v>151</v>
      </c>
      <c r="E71" s="14">
        <v>5882104</v>
      </c>
      <c r="F71" s="14" t="s">
        <v>60</v>
      </c>
    </row>
    <row r="72" spans="2:7">
      <c r="B72" s="12" t="s">
        <v>50</v>
      </c>
      <c r="C72" s="14" t="s">
        <v>61</v>
      </c>
      <c r="D72" s="14" t="s">
        <v>152</v>
      </c>
      <c r="E72" s="14">
        <v>5841998</v>
      </c>
      <c r="F72" s="14" t="s">
        <v>62</v>
      </c>
    </row>
    <row r="73" spans="2:7">
      <c r="B73" s="12" t="s">
        <v>54</v>
      </c>
      <c r="C73" s="14" t="s">
        <v>63</v>
      </c>
      <c r="D73" s="14" t="s">
        <v>153</v>
      </c>
      <c r="E73" s="14">
        <v>2791469</v>
      </c>
      <c r="F73" s="14" t="s">
        <v>64</v>
      </c>
    </row>
    <row r="74" spans="2:7">
      <c r="B74" s="12" t="s">
        <v>47</v>
      </c>
      <c r="C74" s="14" t="s">
        <v>65</v>
      </c>
      <c r="D74" s="14" t="s">
        <v>154</v>
      </c>
      <c r="E74" s="14">
        <v>2868617</v>
      </c>
      <c r="F74" s="14" t="s">
        <v>66</v>
      </c>
    </row>
    <row r="75" spans="2:7">
      <c r="B75" s="12" t="s">
        <v>53</v>
      </c>
      <c r="C75" s="14" t="s">
        <v>67</v>
      </c>
      <c r="D75" s="14" t="s">
        <v>155</v>
      </c>
      <c r="E75" s="14">
        <v>5841497</v>
      </c>
      <c r="F75" s="14" t="s">
        <v>68</v>
      </c>
    </row>
    <row r="76" spans="2:7">
      <c r="B76" s="12" t="s">
        <v>48</v>
      </c>
      <c r="C76" s="14" t="s">
        <v>69</v>
      </c>
      <c r="D76" s="14" t="s">
        <v>156</v>
      </c>
      <c r="E76" s="14">
        <v>5840570</v>
      </c>
      <c r="F76" s="14" t="s">
        <v>70</v>
      </c>
    </row>
    <row r="77" spans="2:7">
      <c r="B77" s="12" t="s">
        <v>56</v>
      </c>
      <c r="C77" s="14" t="s">
        <v>71</v>
      </c>
      <c r="D77" s="14" t="s">
        <v>156</v>
      </c>
      <c r="E77" s="14">
        <v>3767289</v>
      </c>
      <c r="F77" s="14" t="s">
        <v>72</v>
      </c>
    </row>
    <row r="78" spans="2:7">
      <c r="B78" s="12" t="s">
        <v>49</v>
      </c>
      <c r="C78" s="14" t="s">
        <v>73</v>
      </c>
      <c r="D78" s="14" t="s">
        <v>156</v>
      </c>
      <c r="E78" s="14">
        <v>5709957</v>
      </c>
      <c r="F78" s="14" t="s">
        <v>74</v>
      </c>
    </row>
    <row r="79" spans="2:7">
      <c r="B79" s="12" t="s">
        <v>52</v>
      </c>
      <c r="C79" s="14" t="s">
        <v>75</v>
      </c>
      <c r="D79" s="14" t="s">
        <v>156</v>
      </c>
      <c r="E79" s="14">
        <v>2866222</v>
      </c>
      <c r="F79" s="14" t="s">
        <v>76</v>
      </c>
    </row>
  </sheetData>
  <mergeCells count="2">
    <mergeCell ref="F55:G55"/>
    <mergeCell ref="E20:F20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45E2-1560-4AAA-82E0-E4837AABA60E}">
  <dimension ref="A1:K91"/>
  <sheetViews>
    <sheetView tabSelected="1" topLeftCell="J1" workbookViewId="0">
      <selection activeCell="K16" sqref="K16"/>
    </sheetView>
  </sheetViews>
  <sheetFormatPr baseColWidth="10" defaultRowHeight="14.4"/>
  <cols>
    <col min="1" max="1" width="12.33203125" bestFit="1" customWidth="1"/>
    <col min="2" max="2" width="33.21875" bestFit="1" customWidth="1"/>
    <col min="3" max="3" width="13.109375" bestFit="1" customWidth="1"/>
    <col min="4" max="4" width="25.77734375" bestFit="1" customWidth="1"/>
    <col min="5" max="5" width="24.6640625" bestFit="1" customWidth="1"/>
    <col min="6" max="6" width="27.109375" bestFit="1" customWidth="1"/>
    <col min="7" max="7" width="86.109375" bestFit="1" customWidth="1"/>
    <col min="8" max="8" width="88.88671875" bestFit="1" customWidth="1"/>
    <col min="9" max="9" width="68.21875" bestFit="1" customWidth="1"/>
    <col min="10" max="10" width="120.88671875" customWidth="1"/>
    <col min="11" max="11" width="161.5546875" bestFit="1" customWidth="1"/>
  </cols>
  <sheetData>
    <row r="1" spans="1:11">
      <c r="A1" s="8" t="s">
        <v>90</v>
      </c>
    </row>
    <row r="2" spans="1:11">
      <c r="I2" t="s">
        <v>193</v>
      </c>
    </row>
    <row r="3" spans="1:11">
      <c r="A3" s="8" t="s">
        <v>96</v>
      </c>
      <c r="B3" s="8" t="s">
        <v>0</v>
      </c>
      <c r="C3" s="8" t="s">
        <v>128</v>
      </c>
      <c r="D3" s="8" t="s">
        <v>1</v>
      </c>
      <c r="E3" s="8" t="s">
        <v>3</v>
      </c>
      <c r="F3" s="8" t="s">
        <v>4</v>
      </c>
      <c r="G3" s="37" t="s">
        <v>192</v>
      </c>
      <c r="H3" s="39" t="s">
        <v>192</v>
      </c>
      <c r="I3" t="s">
        <v>206</v>
      </c>
    </row>
    <row r="4" spans="1:11">
      <c r="A4" s="9" t="s">
        <v>106</v>
      </c>
      <c r="B4" s="10" t="s">
        <v>23</v>
      </c>
      <c r="C4" s="14">
        <v>20</v>
      </c>
      <c r="D4" s="10" t="s">
        <v>5</v>
      </c>
      <c r="E4" s="14">
        <v>5846069</v>
      </c>
      <c r="F4" s="10" t="s">
        <v>24</v>
      </c>
      <c r="G4" t="str">
        <f>_xlfn.CONCAT($G$3,A4,$G$3,B4,$G$3,C4,$G$3,D4,$G$3,E4,$G$3,F4,$G$3)</f>
        <v>,P01,ACEVEDO BURITICA JUAN ESTEBAN,20,Barrio la pradera,5846069,juanestebacardona@gmail.com,</v>
      </c>
      <c r="H4" s="38" t="s">
        <v>194</v>
      </c>
      <c r="J4" t="str">
        <f>_xlfn.CONCAT($I$3,H4,$I$2)</f>
        <v>insert into paciente(codpaciente, nombre, edad, direccion, telefono, email) values('P01','ACEVEDO BURITICA JUAN ESTEBAN','20','Barrio la pradera','5846069','juanestebacardona@gmail.com');</v>
      </c>
      <c r="K4" t="s">
        <v>211</v>
      </c>
    </row>
    <row r="5" spans="1:11">
      <c r="A5" s="9" t="s">
        <v>107</v>
      </c>
      <c r="B5" s="10" t="s">
        <v>25</v>
      </c>
      <c r="C5" s="14">
        <v>5</v>
      </c>
      <c r="D5" s="10" t="s">
        <v>6</v>
      </c>
      <c r="E5" s="14">
        <v>5882104</v>
      </c>
      <c r="F5" s="10" t="s">
        <v>26</v>
      </c>
      <c r="G5" t="str">
        <f t="shared" ref="G5:G15" si="0">_xlfn.CONCAT($G$3,A5,$G$3,B5,$G$3,C5,$G$3,D5,$G$3,E5,$G$3,F5,$G$3)</f>
        <v>,P02,ALVAREZ AGUDELO ESTEBAN,5,Barrio rosaleda,5882104,estebanlavarez@gmail.com,</v>
      </c>
      <c r="H5" s="38" t="s">
        <v>195</v>
      </c>
      <c r="J5" t="str">
        <f t="shared" ref="J5:J15" si="1">_xlfn.CONCAT($I$3,H5,$I$2)</f>
        <v>insert into paciente(codpaciente, nombre, edad, direccion, telefono, email) values('P02','ALVAREZ AGUDELO ESTEBAN','5','Barrio rosaleda','5882104','estebanlavarez@gmail.com');</v>
      </c>
      <c r="K5" t="s">
        <v>212</v>
      </c>
    </row>
    <row r="6" spans="1:11">
      <c r="A6" s="9" t="s">
        <v>108</v>
      </c>
      <c r="B6" s="10" t="s">
        <v>27</v>
      </c>
      <c r="C6" s="14">
        <v>45</v>
      </c>
      <c r="D6" s="10" t="s">
        <v>7</v>
      </c>
      <c r="E6" s="14">
        <v>5841998</v>
      </c>
      <c r="F6" s="10" t="s">
        <v>28</v>
      </c>
      <c r="G6" t="str">
        <f t="shared" si="0"/>
        <v>,P03,ZAPATA CAMPIÑO ISABEL,45,Barrio Aragon,5841998,zapataisabel@gmail.com,</v>
      </c>
      <c r="H6" s="38" t="s">
        <v>196</v>
      </c>
      <c r="J6" t="str">
        <f t="shared" si="1"/>
        <v>insert into paciente(codpaciente, nombre, edad, direccion, telefono, email) values('P03','ZAPATA CAMPIÑO ISABEL','45','Barrio Aragon','5841998','zapataisabel@gmail.com');</v>
      </c>
      <c r="K6" t="s">
        <v>213</v>
      </c>
    </row>
    <row r="7" spans="1:11">
      <c r="A7" s="9" t="s">
        <v>109</v>
      </c>
      <c r="B7" s="10" t="s">
        <v>29</v>
      </c>
      <c r="C7" s="14">
        <v>32</v>
      </c>
      <c r="D7" s="10" t="s">
        <v>5</v>
      </c>
      <c r="E7" s="14">
        <v>2791469</v>
      </c>
      <c r="F7" s="10" t="s">
        <v>30</v>
      </c>
      <c r="G7" t="str">
        <f t="shared" si="0"/>
        <v>,P04,VALLE VELASQUEZ SOFIA,32,Barrio la pradera,2791469,sofiavelasquez@gmail.com,</v>
      </c>
      <c r="H7" s="38" t="s">
        <v>197</v>
      </c>
      <c r="J7" t="str">
        <f t="shared" si="1"/>
        <v>insert into paciente(codpaciente, nombre, edad, direccion, telefono, email) values('P04','VALLE VELASQUEZ SOFIA','32','Barrio la pradera','2791469','sofiavelasquez@gmail.com');</v>
      </c>
      <c r="K7" t="s">
        <v>214</v>
      </c>
    </row>
    <row r="8" spans="1:11">
      <c r="A8" s="9" t="s">
        <v>110</v>
      </c>
      <c r="B8" s="10" t="s">
        <v>31</v>
      </c>
      <c r="C8" s="14">
        <v>48</v>
      </c>
      <c r="D8" s="10" t="s">
        <v>8</v>
      </c>
      <c r="E8" s="14">
        <v>2868617</v>
      </c>
      <c r="F8" s="10" t="s">
        <v>32</v>
      </c>
      <c r="G8" t="str">
        <f t="shared" si="0"/>
        <v>,P05,MORENO POSADA DIEGO ALEJANDRO,48,Urbanizacion compartir,2868617,diegomoreno@gmail.com,</v>
      </c>
      <c r="H8" s="38" t="s">
        <v>198</v>
      </c>
      <c r="J8" t="str">
        <f t="shared" si="1"/>
        <v>insert into paciente(codpaciente, nombre, edad, direccion, telefono, email) values('P05','MORENO POSADA DIEGO ALEJANDRO','48','Urbanizacion compartir','2868617','diegomoreno@gmail.com');</v>
      </c>
      <c r="K8" t="s">
        <v>215</v>
      </c>
    </row>
    <row r="9" spans="1:11">
      <c r="A9" s="9" t="s">
        <v>111</v>
      </c>
      <c r="B9" s="10" t="s">
        <v>33</v>
      </c>
      <c r="C9" s="14">
        <v>10</v>
      </c>
      <c r="D9" s="10" t="s">
        <v>9</v>
      </c>
      <c r="E9" s="14">
        <v>5841497</v>
      </c>
      <c r="F9" s="10" t="s">
        <v>34</v>
      </c>
      <c r="G9" t="str">
        <f t="shared" si="0"/>
        <v>,P06,LZATE ORTIZ JORGE MARIO,10,Urbanización ciudadela prado ,5841497,marioalzae@gmail.com,</v>
      </c>
      <c r="H9" s="38" t="s">
        <v>199</v>
      </c>
      <c r="J9" t="str">
        <f t="shared" si="1"/>
        <v>insert into paciente(codpaciente, nombre, edad, direccion, telefono, email) values('P06','LZATE ORTIZ JORGE MARIO','10','Urbanización ciudadela prado ','5841497','marioalzae@gmail.com');</v>
      </c>
      <c r="K9" t="s">
        <v>216</v>
      </c>
    </row>
    <row r="10" spans="1:11">
      <c r="A10" s="9" t="s">
        <v>112</v>
      </c>
      <c r="B10" s="10" t="s">
        <v>35</v>
      </c>
      <c r="C10" s="14">
        <v>24</v>
      </c>
      <c r="D10" s="10" t="s">
        <v>10</v>
      </c>
      <c r="E10" s="14">
        <v>5840570</v>
      </c>
      <c r="F10" s="10" t="s">
        <v>36</v>
      </c>
      <c r="G10" t="str">
        <f t="shared" si="0"/>
        <v>,P07,ZAPATA QUINTERO JOSE MARIA,24,Barrio Sangabriel,5840570,josezapata@gmail.com,</v>
      </c>
      <c r="H10" s="38" t="s">
        <v>200</v>
      </c>
      <c r="J10" t="str">
        <f t="shared" si="1"/>
        <v>insert into paciente(codpaciente, nombre, edad, direccion, telefono, email) values('P07','ZAPATA QUINTERO JOSE MARIA','24','Barrio Sangabriel','5840570','josezapata@gmail.com');</v>
      </c>
      <c r="K10" t="s">
        <v>217</v>
      </c>
    </row>
    <row r="11" spans="1:11">
      <c r="A11" s="9" t="s">
        <v>113</v>
      </c>
      <c r="B11" s="10" t="s">
        <v>37</v>
      </c>
      <c r="C11" s="14">
        <v>79</v>
      </c>
      <c r="D11" s="10" t="s">
        <v>5</v>
      </c>
      <c r="E11" s="14">
        <v>3767289</v>
      </c>
      <c r="F11" s="10" t="s">
        <v>38</v>
      </c>
      <c r="G11" t="str">
        <f t="shared" si="0"/>
        <v>,P08,MNTOYA MONTOYA AEJANDRO,79,Barrio la pradera,3767289,alejandromontoya@gmail.com,</v>
      </c>
      <c r="H11" s="38" t="s">
        <v>201</v>
      </c>
      <c r="J11" t="str">
        <f t="shared" si="1"/>
        <v>insert into paciente(codpaciente, nombre, edad, direccion, telefono, email) values('P08','MNTOYA MONTOYA AEJANDRO','79','Barrio la pradera','3767289','alejandromontoya@gmail.com');</v>
      </c>
      <c r="K11" t="s">
        <v>218</v>
      </c>
    </row>
    <row r="12" spans="1:11">
      <c r="A12" s="9" t="s">
        <v>114</v>
      </c>
      <c r="B12" s="10" t="s">
        <v>39</v>
      </c>
      <c r="C12" s="14">
        <v>28</v>
      </c>
      <c r="D12" s="10" t="s">
        <v>11</v>
      </c>
      <c r="E12" s="14">
        <v>5709957</v>
      </c>
      <c r="F12" s="10" t="s">
        <v>40</v>
      </c>
      <c r="G12" t="str">
        <f t="shared" si="0"/>
        <v>,P09,LOPERA CARTAGENA LUISA FENANADA,28,Barrio el limonar 1,5709957,luisalopera@gmail.com,</v>
      </c>
      <c r="H12" s="38" t="s">
        <v>202</v>
      </c>
      <c r="J12" t="str">
        <f t="shared" si="1"/>
        <v>insert into paciente(codpaciente, nombre, edad, direccion, telefono, email) values('P09','LOPERA CARTAGENA LUISA FENANADA','28','Barrio el limonar 1','5709957','luisalopera@gmail.com');</v>
      </c>
      <c r="K12" t="s">
        <v>219</v>
      </c>
    </row>
    <row r="13" spans="1:11">
      <c r="A13" s="9" t="s">
        <v>115</v>
      </c>
      <c r="B13" s="10" t="s">
        <v>41</v>
      </c>
      <c r="C13" s="14">
        <v>3</v>
      </c>
      <c r="D13" s="10" t="s">
        <v>12</v>
      </c>
      <c r="E13" s="14">
        <v>2866222</v>
      </c>
      <c r="F13" s="10" t="s">
        <v>42</v>
      </c>
      <c r="G13" t="str">
        <f t="shared" si="0"/>
        <v>,P10,JARAMILLO HENAO JOSE LUIS,3,Barrio el limonar2,2866222,josearamillo@gmail.com,</v>
      </c>
      <c r="H13" s="38" t="s">
        <v>203</v>
      </c>
      <c r="J13" t="str">
        <f t="shared" si="1"/>
        <v>insert into paciente(codpaciente, nombre, edad, direccion, telefono, email) values('P10','JARAMILLO HENAO JOSE LUIS','3','Barrio el limonar2','2866222','josearamillo@gmail.com');</v>
      </c>
      <c r="K13" t="s">
        <v>220</v>
      </c>
    </row>
    <row r="14" spans="1:11">
      <c r="A14" s="9" t="s">
        <v>116</v>
      </c>
      <c r="B14" s="10" t="s">
        <v>43</v>
      </c>
      <c r="C14" s="14">
        <v>18</v>
      </c>
      <c r="D14" s="10" t="s">
        <v>6</v>
      </c>
      <c r="E14" s="14">
        <v>5882104</v>
      </c>
      <c r="F14" s="10" t="s">
        <v>44</v>
      </c>
      <c r="G14" t="str">
        <f t="shared" si="0"/>
        <v>,P11,ALVAREZ AGUDELO LUNA,18,Barrio rosaleda,5882104,lunaalvarez@gmail.com,</v>
      </c>
      <c r="H14" s="38" t="s">
        <v>204</v>
      </c>
      <c r="J14" t="str">
        <f t="shared" si="1"/>
        <v>insert into paciente(codpaciente, nombre, edad, direccion, telefono, email) values('P11','ALVAREZ AGUDELO LUNA','18','Barrio rosaleda','5882104','lunaalvarez@gmail.com');</v>
      </c>
      <c r="K14" t="s">
        <v>221</v>
      </c>
    </row>
    <row r="15" spans="1:11">
      <c r="A15" s="9" t="s">
        <v>117</v>
      </c>
      <c r="B15" s="10" t="s">
        <v>45</v>
      </c>
      <c r="C15" s="14">
        <v>15</v>
      </c>
      <c r="D15" s="10" t="s">
        <v>6</v>
      </c>
      <c r="E15" s="14">
        <v>5882104</v>
      </c>
      <c r="F15" s="10" t="s">
        <v>46</v>
      </c>
      <c r="G15" t="str">
        <f t="shared" si="0"/>
        <v>,P12,ALVAREZ AGUDELO XAVIER,15,Barrio rosaleda,5882104,xavieralvarez@gmail.com,</v>
      </c>
      <c r="H15" s="38" t="s">
        <v>205</v>
      </c>
      <c r="J15" t="str">
        <f t="shared" si="1"/>
        <v>insert into paciente(codpaciente, nombre, edad, direccion, telefono, email) values('P12','ALVAREZ AGUDELO XAVIER','15','Barrio rosaleda','5882104','xavieralvarez@gmail.com');</v>
      </c>
      <c r="K15" t="s">
        <v>222</v>
      </c>
    </row>
    <row r="16" spans="1:11">
      <c r="H16" s="38" t="s">
        <v>334</v>
      </c>
    </row>
    <row r="17" spans="1:11">
      <c r="A17" s="8" t="s">
        <v>93</v>
      </c>
    </row>
    <row r="19" spans="1:11">
      <c r="A19" s="13" t="s">
        <v>99</v>
      </c>
      <c r="B19" s="13" t="s">
        <v>102</v>
      </c>
    </row>
    <row r="20" spans="1:11">
      <c r="A20" s="12" t="s">
        <v>13</v>
      </c>
      <c r="B20" s="14" t="s">
        <v>118</v>
      </c>
      <c r="G20" t="str">
        <f>_xlfn.CONCAT($G$3,A20,$G$3,B20,$G$3)</f>
        <v>,E01,RESFRIADO,</v>
      </c>
      <c r="H20" s="38" t="s">
        <v>223</v>
      </c>
      <c r="I20" t="s">
        <v>323</v>
      </c>
      <c r="J20" t="str">
        <f>_xlfn.CONCAT($I$20,H20,$I$2)</f>
        <v>insert into examen(codexamen, descripcion) values('E01','RESFRIADO');</v>
      </c>
      <c r="K20" t="s">
        <v>324</v>
      </c>
    </row>
    <row r="21" spans="1:11">
      <c r="A21" s="12" t="s">
        <v>14</v>
      </c>
      <c r="B21" s="14" t="s">
        <v>119</v>
      </c>
      <c r="G21" t="str">
        <f t="shared" ref="G21:G29" si="2">_xlfn.CONCAT($G$3,A21,$G$3,B21,$G$3)</f>
        <v>,E02,CONTUSION,</v>
      </c>
      <c r="H21" s="38" t="s">
        <v>224</v>
      </c>
      <c r="J21" t="str">
        <f t="shared" ref="J21:J29" si="3">_xlfn.CONCAT($I$20,H21,$I$2)</f>
        <v>insert into examen(codexamen, descripcion) values('E02','CONTUSION');</v>
      </c>
      <c r="K21" t="s">
        <v>325</v>
      </c>
    </row>
    <row r="22" spans="1:11">
      <c r="A22" s="12" t="s">
        <v>15</v>
      </c>
      <c r="B22" s="14" t="s">
        <v>120</v>
      </c>
      <c r="G22" t="str">
        <f t="shared" si="2"/>
        <v>,E03,DOLOR ESTOMAGO,</v>
      </c>
      <c r="H22" s="38" t="s">
        <v>225</v>
      </c>
      <c r="J22" t="str">
        <f t="shared" si="3"/>
        <v>insert into examen(codexamen, descripcion) values('E03','DOLOR ESTOMAGO');</v>
      </c>
      <c r="K22" t="s">
        <v>326</v>
      </c>
    </row>
    <row r="23" spans="1:11">
      <c r="A23" s="12" t="s">
        <v>16</v>
      </c>
      <c r="B23" s="14" t="s">
        <v>121</v>
      </c>
      <c r="G23" t="str">
        <f t="shared" si="2"/>
        <v>,E04,FRACTURA,</v>
      </c>
      <c r="H23" s="38" t="s">
        <v>226</v>
      </c>
      <c r="J23" t="str">
        <f t="shared" si="3"/>
        <v>insert into examen(codexamen, descripcion) values('E04','FRACTURA');</v>
      </c>
      <c r="K23" t="s">
        <v>327</v>
      </c>
    </row>
    <row r="24" spans="1:11">
      <c r="A24" s="12" t="s">
        <v>17</v>
      </c>
      <c r="B24" s="14" t="s">
        <v>122</v>
      </c>
      <c r="G24" t="str">
        <f t="shared" si="2"/>
        <v>,E05,PARO RESPIRATORIO,</v>
      </c>
      <c r="H24" s="38" t="s">
        <v>227</v>
      </c>
      <c r="J24" t="str">
        <f t="shared" si="3"/>
        <v>insert into examen(codexamen, descripcion) values('E05','PARO RESPIRATORIO');</v>
      </c>
      <c r="K24" t="s">
        <v>328</v>
      </c>
    </row>
    <row r="25" spans="1:11">
      <c r="A25" s="12" t="s">
        <v>18</v>
      </c>
      <c r="B25" s="14" t="s">
        <v>123</v>
      </c>
      <c r="G25" t="str">
        <f t="shared" si="2"/>
        <v>,E06,PARO CARDIACO,</v>
      </c>
      <c r="H25" s="38" t="s">
        <v>228</v>
      </c>
      <c r="J25" t="str">
        <f t="shared" si="3"/>
        <v>insert into examen(codexamen, descripcion) values('E06','PARO CARDIACO');</v>
      </c>
      <c r="K25" t="s">
        <v>329</v>
      </c>
    </row>
    <row r="26" spans="1:11">
      <c r="A26" s="12" t="s">
        <v>19</v>
      </c>
      <c r="B26" s="14" t="s">
        <v>124</v>
      </c>
      <c r="G26" t="str">
        <f t="shared" si="2"/>
        <v>,E07,INFECCION,</v>
      </c>
      <c r="H26" s="38" t="s">
        <v>229</v>
      </c>
      <c r="J26" t="str">
        <f t="shared" si="3"/>
        <v>insert into examen(codexamen, descripcion) values('E07','INFECCION');</v>
      </c>
      <c r="K26" t="s">
        <v>330</v>
      </c>
    </row>
    <row r="27" spans="1:11">
      <c r="A27" s="12" t="s">
        <v>20</v>
      </c>
      <c r="B27" s="14" t="s">
        <v>125</v>
      </c>
      <c r="G27" t="str">
        <f t="shared" si="2"/>
        <v>,E08,HEMORRAGIA,</v>
      </c>
      <c r="H27" s="38" t="s">
        <v>230</v>
      </c>
      <c r="J27" t="str">
        <f t="shared" si="3"/>
        <v>insert into examen(codexamen, descripcion) values('E08','HEMORRAGIA');</v>
      </c>
      <c r="K27" t="s">
        <v>331</v>
      </c>
    </row>
    <row r="28" spans="1:11">
      <c r="A28" s="12" t="s">
        <v>21</v>
      </c>
      <c r="B28" s="14" t="s">
        <v>126</v>
      </c>
      <c r="G28" t="str">
        <f t="shared" si="2"/>
        <v>,E09,HERIDA ABIERTA,</v>
      </c>
      <c r="H28" s="38" t="s">
        <v>231</v>
      </c>
      <c r="J28" t="str">
        <f t="shared" si="3"/>
        <v>insert into examen(codexamen, descripcion) values('E09','HERIDA ABIERTA');</v>
      </c>
      <c r="K28" t="s">
        <v>332</v>
      </c>
    </row>
    <row r="29" spans="1:11">
      <c r="A29" s="12" t="s">
        <v>22</v>
      </c>
      <c r="B29" s="14" t="s">
        <v>127</v>
      </c>
      <c r="G29" t="str">
        <f t="shared" si="2"/>
        <v>,E10,ALERGIA,</v>
      </c>
      <c r="H29" s="38" t="s">
        <v>232</v>
      </c>
      <c r="J29" t="str">
        <f t="shared" si="3"/>
        <v>insert into examen(codexamen, descripcion) values('E10','ALERGIA');</v>
      </c>
      <c r="K29" t="s">
        <v>333</v>
      </c>
    </row>
    <row r="31" spans="1:11">
      <c r="A31" s="13" t="s">
        <v>92</v>
      </c>
    </row>
    <row r="33" spans="1:11">
      <c r="A33" s="8" t="s">
        <v>101</v>
      </c>
      <c r="B33" s="8" t="s">
        <v>102</v>
      </c>
      <c r="C33" s="8" t="s">
        <v>98</v>
      </c>
    </row>
    <row r="34" spans="1:11">
      <c r="A34" s="12" t="s">
        <v>129</v>
      </c>
      <c r="B34" s="14" t="s">
        <v>139</v>
      </c>
      <c r="C34" s="14" t="s">
        <v>18</v>
      </c>
      <c r="G34" t="str">
        <f>_xlfn.CONCAT($G$3,A34,$G$3,B34,$G$3,C34,$G$3)</f>
        <v>,PL01,CARDOLOGIA,E06,</v>
      </c>
      <c r="H34" s="38" t="s">
        <v>233</v>
      </c>
      <c r="I34" t="s">
        <v>207</v>
      </c>
      <c r="J34" t="str">
        <f>_xlfn.CONCAT($I$34,H34,$I$2)</f>
        <v>insert into planta(codplanta, descripcion, codexamen) values('PL01','CARDOLOGIA','E06');</v>
      </c>
      <c r="K34" t="s">
        <v>278</v>
      </c>
    </row>
    <row r="35" spans="1:11">
      <c r="A35" s="12" t="s">
        <v>130</v>
      </c>
      <c r="B35" s="14" t="s">
        <v>140</v>
      </c>
      <c r="C35" s="14" t="s">
        <v>13</v>
      </c>
      <c r="G35" t="str">
        <f t="shared" ref="G35:G43" si="4">_xlfn.CONCAT($G$3,A35,$G$3,B35,$G$3,C35,$G$3)</f>
        <v>,PL02,PEDIATRIA,E01,</v>
      </c>
      <c r="H35" s="38" t="s">
        <v>234</v>
      </c>
      <c r="J35" t="str">
        <f t="shared" ref="J35:J43" si="5">_xlfn.CONCAT($I$34,H35,$I$2)</f>
        <v>insert into planta(codplanta, descripcion, codexamen) values('PL02','PEDIATRIA','E01');</v>
      </c>
      <c r="K35" t="s">
        <v>279</v>
      </c>
    </row>
    <row r="36" spans="1:11">
      <c r="A36" s="12" t="s">
        <v>131</v>
      </c>
      <c r="B36" s="14" t="s">
        <v>141</v>
      </c>
      <c r="C36" s="14" t="s">
        <v>16</v>
      </c>
      <c r="G36" t="str">
        <f t="shared" si="4"/>
        <v>,PL03,CIRUGIA,E04,</v>
      </c>
      <c r="H36" s="38" t="s">
        <v>235</v>
      </c>
      <c r="J36" t="str">
        <f t="shared" si="5"/>
        <v>insert into planta(codplanta, descripcion, codexamen) values('PL03','CIRUGIA','E04');</v>
      </c>
      <c r="K36" t="s">
        <v>280</v>
      </c>
    </row>
    <row r="37" spans="1:11">
      <c r="A37" s="12" t="s">
        <v>132</v>
      </c>
      <c r="B37" s="14" t="s">
        <v>142</v>
      </c>
      <c r="C37" s="14" t="s">
        <v>22</v>
      </c>
      <c r="G37" t="str">
        <f t="shared" si="4"/>
        <v>,PL04,DERMATOLOGIA,E10,</v>
      </c>
      <c r="H37" s="38" t="s">
        <v>236</v>
      </c>
      <c r="J37" t="str">
        <f t="shared" si="5"/>
        <v>insert into planta(codplanta, descripcion, codexamen) values('PL04','DERMATOLOGIA','E10');</v>
      </c>
      <c r="K37" t="s">
        <v>281</v>
      </c>
    </row>
    <row r="38" spans="1:11">
      <c r="A38" s="12" t="s">
        <v>133</v>
      </c>
      <c r="B38" s="14" t="s">
        <v>143</v>
      </c>
      <c r="C38" s="14" t="s">
        <v>20</v>
      </c>
      <c r="G38" t="str">
        <f t="shared" si="4"/>
        <v>,PL05,HEMATOLOGIA,E08,</v>
      </c>
      <c r="H38" s="38" t="s">
        <v>237</v>
      </c>
      <c r="J38" t="str">
        <f t="shared" si="5"/>
        <v>insert into planta(codplanta, descripcion, codexamen) values('PL05','HEMATOLOGIA','E08');</v>
      </c>
      <c r="K38" t="s">
        <v>282</v>
      </c>
    </row>
    <row r="39" spans="1:11">
      <c r="A39" s="12" t="s">
        <v>134</v>
      </c>
      <c r="B39" s="14" t="s">
        <v>144</v>
      </c>
      <c r="C39" s="14" t="s">
        <v>17</v>
      </c>
      <c r="G39" t="str">
        <f t="shared" si="4"/>
        <v>,PL06,REHABILITACION,E05,</v>
      </c>
      <c r="H39" s="38" t="s">
        <v>238</v>
      </c>
      <c r="J39" t="str">
        <f t="shared" si="5"/>
        <v>insert into planta(codplanta, descripcion, codexamen) values('PL06','REHABILITACION','E05');</v>
      </c>
      <c r="K39" t="s">
        <v>283</v>
      </c>
    </row>
    <row r="40" spans="1:11">
      <c r="A40" s="12" t="s">
        <v>135</v>
      </c>
      <c r="B40" s="14" t="s">
        <v>145</v>
      </c>
      <c r="C40" s="14" t="s">
        <v>19</v>
      </c>
      <c r="G40" t="str">
        <f t="shared" si="4"/>
        <v>,PL07,NEUROLOGIA,E07,</v>
      </c>
      <c r="H40" s="38" t="s">
        <v>239</v>
      </c>
      <c r="J40" t="str">
        <f t="shared" si="5"/>
        <v>insert into planta(codplanta, descripcion, codexamen) values('PL07','NEUROLOGIA','E07');</v>
      </c>
      <c r="K40" t="s">
        <v>284</v>
      </c>
    </row>
    <row r="41" spans="1:11">
      <c r="A41" s="12" t="s">
        <v>136</v>
      </c>
      <c r="B41" s="14" t="s">
        <v>146</v>
      </c>
      <c r="C41" s="14" t="s">
        <v>21</v>
      </c>
      <c r="G41" t="str">
        <f t="shared" si="4"/>
        <v>,PL08,ODONTOLOGIA,E09,</v>
      </c>
      <c r="H41" s="38" t="s">
        <v>240</v>
      </c>
      <c r="J41" t="str">
        <f t="shared" si="5"/>
        <v>insert into planta(codplanta, descripcion, codexamen) values('PL08','ODONTOLOGIA','E09');</v>
      </c>
      <c r="K41" t="s">
        <v>285</v>
      </c>
    </row>
    <row r="42" spans="1:11">
      <c r="A42" s="12" t="s">
        <v>137</v>
      </c>
      <c r="B42" s="14" t="s">
        <v>147</v>
      </c>
      <c r="C42" s="14" t="s">
        <v>14</v>
      </c>
      <c r="G42" t="str">
        <f t="shared" si="4"/>
        <v>,PL09,ORTOPEDIA,E02,</v>
      </c>
      <c r="H42" s="38" t="s">
        <v>241</v>
      </c>
      <c r="J42" t="str">
        <f t="shared" si="5"/>
        <v>insert into planta(codplanta, descripcion, codexamen) values('PL09','ORTOPEDIA','E02');</v>
      </c>
      <c r="K42" t="s">
        <v>286</v>
      </c>
    </row>
    <row r="43" spans="1:11">
      <c r="A43" s="12" t="s">
        <v>138</v>
      </c>
      <c r="B43" s="14" t="s">
        <v>148</v>
      </c>
      <c r="C43" s="14" t="s">
        <v>15</v>
      </c>
      <c r="G43" t="str">
        <f t="shared" si="4"/>
        <v>,PL10,PSIQUIATRIA,E03,</v>
      </c>
      <c r="H43" s="38" t="s">
        <v>242</v>
      </c>
      <c r="J43" t="str">
        <f t="shared" si="5"/>
        <v>insert into planta(codplanta, descripcion, codexamen) values('PL10','PSIQUIATRIA','E03');</v>
      </c>
      <c r="K43" t="s">
        <v>287</v>
      </c>
    </row>
    <row r="46" spans="1:11">
      <c r="A46" s="13" t="s">
        <v>91</v>
      </c>
    </row>
    <row r="48" spans="1:11">
      <c r="A48" s="8" t="s">
        <v>103</v>
      </c>
      <c r="B48" s="8" t="s">
        <v>0</v>
      </c>
      <c r="C48" s="8" t="s">
        <v>149</v>
      </c>
      <c r="D48" s="8" t="s">
        <v>3</v>
      </c>
      <c r="E48" s="8" t="s">
        <v>4</v>
      </c>
    </row>
    <row r="49" spans="1:11">
      <c r="A49" s="12" t="s">
        <v>51</v>
      </c>
      <c r="B49" s="14" t="s">
        <v>57</v>
      </c>
      <c r="C49" s="14" t="s">
        <v>150</v>
      </c>
      <c r="D49" s="14">
        <v>5846069</v>
      </c>
      <c r="E49" s="14" t="s">
        <v>58</v>
      </c>
      <c r="G49" t="str">
        <f>_xlfn.CONCAT($G$3,A49,$G$3,B49,$G$3,C49,$G$3,D49,$G$3,E49,$G$3)</f>
        <v>,D01,CIFUENTES MESA MYEIDY MARIA,ODONTOLOGA,5846069,myleidym.iearm@gmail.com,</v>
      </c>
      <c r="H49" s="38" t="s">
        <v>243</v>
      </c>
      <c r="I49" t="s">
        <v>208</v>
      </c>
      <c r="J49" t="str">
        <f>_xlfn.CONCAT($I$49,H49,$I$2)</f>
        <v>insert into doctor(coddoctor, nombre, especialidad, telefono, email) values('D01','CIFUENTES MESA MYEIDY MARIA','ODONTOLOGA','5846069','myleidym.iearm@gmail.com');</v>
      </c>
      <c r="K49" t="s">
        <v>288</v>
      </c>
    </row>
    <row r="50" spans="1:11">
      <c r="A50" s="12" t="s">
        <v>55</v>
      </c>
      <c r="B50" s="14" t="s">
        <v>59</v>
      </c>
      <c r="C50" s="14" t="s">
        <v>151</v>
      </c>
      <c r="D50" s="14">
        <v>5882104</v>
      </c>
      <c r="E50" s="14" t="s">
        <v>60</v>
      </c>
      <c r="G50" t="str">
        <f t="shared" ref="G50:G58" si="6">_xlfn.CONCAT($G$3,A50,$G$3,B50,$G$3,C50,$G$3,D50,$G$3,E50,$G$3)</f>
        <v>,D02,CUADRADO PEREZ ADRID JOSE,PEDIATRA,5882104,adrid.iearm@gmail.com,</v>
      </c>
      <c r="H50" s="38" t="s">
        <v>244</v>
      </c>
      <c r="J50" t="str">
        <f t="shared" ref="J50:J58" si="7">_xlfn.CONCAT($I$49,H50,$I$2)</f>
        <v>insert into doctor(coddoctor, nombre, especialidad, telefono, email) values('D02','CUADRADO PEREZ ADRID JOSE','PEDIATRA','5882104','adrid.iearm@gmail.com');</v>
      </c>
      <c r="K50" t="s">
        <v>289</v>
      </c>
    </row>
    <row r="51" spans="1:11">
      <c r="A51" s="12" t="s">
        <v>50</v>
      </c>
      <c r="B51" s="14" t="s">
        <v>61</v>
      </c>
      <c r="C51" s="14" t="s">
        <v>152</v>
      </c>
      <c r="D51" s="14">
        <v>5841998</v>
      </c>
      <c r="E51" s="14" t="s">
        <v>62</v>
      </c>
      <c r="G51" t="str">
        <f t="shared" si="6"/>
        <v>,D03,DUQUE RESTREPO ESTER LUCIA,NEUROLOGO,5841998,esterl.iearm@gmail.com,</v>
      </c>
      <c r="H51" s="38" t="s">
        <v>245</v>
      </c>
      <c r="J51" t="str">
        <f t="shared" si="7"/>
        <v>insert into doctor(coddoctor, nombre, especialidad, telefono, email) values('D03','DUQUE RESTREPO ESTER LUCIA','NEUROLOGO','5841998','esterl.iearm@gmail.com');</v>
      </c>
      <c r="K51" t="s">
        <v>290</v>
      </c>
    </row>
    <row r="52" spans="1:11">
      <c r="A52" s="12" t="s">
        <v>54</v>
      </c>
      <c r="B52" s="14" t="s">
        <v>63</v>
      </c>
      <c r="C52" s="14" t="s">
        <v>153</v>
      </c>
      <c r="D52" s="14">
        <v>2791469</v>
      </c>
      <c r="E52" s="14" t="s">
        <v>64</v>
      </c>
      <c r="G52" t="str">
        <f t="shared" si="6"/>
        <v>,D04,GUIRALES MAURICIO,GINECOLOGO,2791469,mauriciog.iearm@gmail.com,</v>
      </c>
      <c r="H52" s="38" t="s">
        <v>246</v>
      </c>
      <c r="J52" t="str">
        <f t="shared" si="7"/>
        <v>insert into doctor(coddoctor, nombre, especialidad, telefono, email) values('D04','GUIRALES MAURICIO','GINECOLOGO','2791469','mauriciog.iearm@gmail.com');</v>
      </c>
      <c r="K52" t="s">
        <v>291</v>
      </c>
    </row>
    <row r="53" spans="1:11">
      <c r="A53" s="12" t="s">
        <v>47</v>
      </c>
      <c r="B53" s="14" t="s">
        <v>65</v>
      </c>
      <c r="C53" s="14" t="s">
        <v>154</v>
      </c>
      <c r="D53" s="14">
        <v>2868617</v>
      </c>
      <c r="E53" s="14" t="s">
        <v>66</v>
      </c>
      <c r="G53" t="str">
        <f t="shared" si="6"/>
        <v>,D05,VERA DAZA MARIA ELENA,PSIQUIATRA,2868617,mariae.iearm@gmail.com,</v>
      </c>
      <c r="H53" s="38" t="s">
        <v>247</v>
      </c>
      <c r="J53" t="str">
        <f t="shared" si="7"/>
        <v>insert into doctor(coddoctor, nombre, especialidad, telefono, email) values('D05','VERA DAZA MARIA ELENA','PSIQUIATRA','2868617','mariae.iearm@gmail.com');</v>
      </c>
      <c r="K53" t="s">
        <v>292</v>
      </c>
    </row>
    <row r="54" spans="1:11">
      <c r="A54" s="12" t="s">
        <v>53</v>
      </c>
      <c r="B54" s="14" t="s">
        <v>67</v>
      </c>
      <c r="C54" s="14" t="s">
        <v>155</v>
      </c>
      <c r="D54" s="14">
        <v>5841497</v>
      </c>
      <c r="E54" s="14" t="s">
        <v>68</v>
      </c>
      <c r="G54" t="str">
        <f t="shared" si="6"/>
        <v>,D06,PALACIO TOMAS FELIPE,CIRUJANO,5841497,tomasf.iearm@gmail.com,</v>
      </c>
      <c r="H54" s="38" t="s">
        <v>248</v>
      </c>
      <c r="J54" t="str">
        <f t="shared" si="7"/>
        <v>insert into doctor(coddoctor, nombre, especialidad, telefono, email) values('D06','PALACIO TOMAS FELIPE','CIRUJANO','5841497','tomasf.iearm@gmail.com');</v>
      </c>
      <c r="K54" t="s">
        <v>293</v>
      </c>
    </row>
    <row r="55" spans="1:11">
      <c r="A55" s="12" t="s">
        <v>48</v>
      </c>
      <c r="B55" s="14" t="s">
        <v>69</v>
      </c>
      <c r="C55" s="14" t="s">
        <v>156</v>
      </c>
      <c r="D55" s="14">
        <v>5840570</v>
      </c>
      <c r="E55" s="14" t="s">
        <v>70</v>
      </c>
      <c r="G55" t="str">
        <f t="shared" si="6"/>
        <v>,D07,MOSUERA OSORIO MARYETH,GENERAL,5840570,maryeth.iearm@gmail.com,</v>
      </c>
      <c r="H55" s="38" t="s">
        <v>249</v>
      </c>
      <c r="J55" t="str">
        <f t="shared" si="7"/>
        <v>insert into doctor(coddoctor, nombre, especialidad, telefono, email) values('D07','MOSUERA OSORIO MARYETH','GENERAL','5840570','maryeth.iearm@gmail.com');</v>
      </c>
      <c r="K55" t="s">
        <v>294</v>
      </c>
    </row>
    <row r="56" spans="1:11">
      <c r="A56" s="12" t="s">
        <v>56</v>
      </c>
      <c r="B56" s="14" t="s">
        <v>71</v>
      </c>
      <c r="C56" s="14" t="s">
        <v>156</v>
      </c>
      <c r="D56" s="14">
        <v>3767289</v>
      </c>
      <c r="E56" s="14" t="s">
        <v>72</v>
      </c>
      <c r="G56" t="str">
        <f t="shared" si="6"/>
        <v>,D08,ARBOLEDA VARGAS MARIA OFELIA,GENERAL,3767289,ofeliaa.iearm@gmail.com,</v>
      </c>
      <c r="H56" s="38" t="s">
        <v>250</v>
      </c>
      <c r="J56" t="str">
        <f t="shared" si="7"/>
        <v>insert into doctor(coddoctor, nombre, especialidad, telefono, email) values('D08','ARBOLEDA VARGAS MARIA OFELIA','GENERAL','3767289','ofeliaa.iearm@gmail.com');</v>
      </c>
      <c r="K56" t="s">
        <v>295</v>
      </c>
    </row>
    <row r="57" spans="1:11">
      <c r="A57" s="12" t="s">
        <v>49</v>
      </c>
      <c r="B57" s="14" t="s">
        <v>73</v>
      </c>
      <c r="C57" s="14" t="s">
        <v>156</v>
      </c>
      <c r="D57" s="14">
        <v>5709957</v>
      </c>
      <c r="E57" s="14" t="s">
        <v>74</v>
      </c>
      <c r="G57" t="str">
        <f t="shared" si="6"/>
        <v>,D09,MOSCOTE MARULANDA YANET MARIA,GENERAL,5709957,yanetm.iearm@gmail.com,</v>
      </c>
      <c r="H57" s="38" t="s">
        <v>251</v>
      </c>
      <c r="J57" t="str">
        <f t="shared" si="7"/>
        <v>insert into doctor(coddoctor, nombre, especialidad, telefono, email) values('D09','MOSCOTE MARULANDA YANET MARIA','GENERAL','5709957','yanetm.iearm@gmail.com');</v>
      </c>
      <c r="K57" t="s">
        <v>296</v>
      </c>
    </row>
    <row r="58" spans="1:11">
      <c r="A58" s="12" t="s">
        <v>52</v>
      </c>
      <c r="B58" s="14" t="s">
        <v>75</v>
      </c>
      <c r="C58" s="14" t="s">
        <v>156</v>
      </c>
      <c r="D58" s="14">
        <v>2866222</v>
      </c>
      <c r="E58" s="14" t="s">
        <v>76</v>
      </c>
      <c r="G58" t="str">
        <f t="shared" si="6"/>
        <v>,D10,MACIAS EDGAR ALBERTO,GENERAL,2866222,edgarm.iearm@gmail.com,</v>
      </c>
      <c r="H58" s="38" t="s">
        <v>252</v>
      </c>
      <c r="J58" t="str">
        <f t="shared" si="7"/>
        <v>insert into doctor(coddoctor, nombre, especialidad, telefono, email) values('D10','MACIAS EDGAR ALBERTO','GENERAL','2866222','edgarm.iearm@gmail.com');</v>
      </c>
      <c r="K58" t="s">
        <v>297</v>
      </c>
    </row>
    <row r="61" spans="1:11">
      <c r="A61" s="40" t="s">
        <v>94</v>
      </c>
      <c r="B61" s="41"/>
    </row>
    <row r="62" spans="1:11">
      <c r="A62" s="13" t="s">
        <v>97</v>
      </c>
      <c r="B62" s="13" t="s">
        <v>98</v>
      </c>
    </row>
    <row r="63" spans="1:11">
      <c r="A63" s="9" t="s">
        <v>106</v>
      </c>
      <c r="B63" s="12" t="s">
        <v>13</v>
      </c>
      <c r="G63" t="str">
        <f>_xlfn.CONCAT($G$3,A63,$G$3,B63,$G$3)</f>
        <v>,P01,E01,</v>
      </c>
      <c r="H63" s="38" t="s">
        <v>253</v>
      </c>
      <c r="I63" t="s">
        <v>209</v>
      </c>
      <c r="J63" t="str">
        <f>_xlfn.CONCAT($I$63,H63,$I$2)</f>
        <v>insert into paciexamen(codpaciente, codexamen) values('P01','E01');</v>
      </c>
      <c r="K63" t="s">
        <v>298</v>
      </c>
    </row>
    <row r="64" spans="1:11">
      <c r="A64" s="9" t="s">
        <v>107</v>
      </c>
      <c r="B64" s="12" t="s">
        <v>14</v>
      </c>
      <c r="G64" t="str">
        <f t="shared" ref="G64:G91" si="8">_xlfn.CONCAT($G$3,A64,$G$3,B64,$G$3)</f>
        <v>,P02,E02,</v>
      </c>
      <c r="H64" s="38" t="s">
        <v>254</v>
      </c>
      <c r="J64" t="str">
        <f t="shared" ref="J64:J77" si="9">_xlfn.CONCAT($I$63,H64,$I$2)</f>
        <v>insert into paciexamen(codpaciente, codexamen) values('P02','E02');</v>
      </c>
      <c r="K64" t="s">
        <v>299</v>
      </c>
    </row>
    <row r="65" spans="1:11">
      <c r="A65" s="9" t="s">
        <v>108</v>
      </c>
      <c r="B65" s="12" t="s">
        <v>15</v>
      </c>
      <c r="G65" t="str">
        <f t="shared" si="8"/>
        <v>,P03,E03,</v>
      </c>
      <c r="H65" s="38" t="s">
        <v>255</v>
      </c>
      <c r="J65" t="str">
        <f t="shared" si="9"/>
        <v>insert into paciexamen(codpaciente, codexamen) values('P03','E03');</v>
      </c>
      <c r="K65" t="s">
        <v>300</v>
      </c>
    </row>
    <row r="66" spans="1:11">
      <c r="A66" s="9" t="s">
        <v>109</v>
      </c>
      <c r="B66" s="12" t="s">
        <v>16</v>
      </c>
      <c r="G66" t="str">
        <f t="shared" si="8"/>
        <v>,P04,E04,</v>
      </c>
      <c r="H66" s="38" t="s">
        <v>256</v>
      </c>
      <c r="J66" t="str">
        <f t="shared" si="9"/>
        <v>insert into paciexamen(codpaciente, codexamen) values('P04','E04');</v>
      </c>
      <c r="K66" t="s">
        <v>301</v>
      </c>
    </row>
    <row r="67" spans="1:11">
      <c r="A67" s="9" t="s">
        <v>110</v>
      </c>
      <c r="B67" s="12" t="s">
        <v>17</v>
      </c>
      <c r="G67" t="str">
        <f t="shared" si="8"/>
        <v>,P05,E05,</v>
      </c>
      <c r="H67" s="38" t="s">
        <v>257</v>
      </c>
      <c r="J67" t="str">
        <f t="shared" si="9"/>
        <v>insert into paciexamen(codpaciente, codexamen) values('P05','E05');</v>
      </c>
      <c r="K67" t="s">
        <v>302</v>
      </c>
    </row>
    <row r="68" spans="1:11">
      <c r="A68" s="9" t="s">
        <v>111</v>
      </c>
      <c r="B68" s="12" t="s">
        <v>18</v>
      </c>
      <c r="G68" t="str">
        <f t="shared" si="8"/>
        <v>,P06,E06,</v>
      </c>
      <c r="H68" s="38" t="s">
        <v>258</v>
      </c>
      <c r="J68" t="str">
        <f t="shared" si="9"/>
        <v>insert into paciexamen(codpaciente, codexamen) values('P06','E06');</v>
      </c>
      <c r="K68" t="s">
        <v>303</v>
      </c>
    </row>
    <row r="69" spans="1:11">
      <c r="A69" s="9" t="s">
        <v>112</v>
      </c>
      <c r="B69" s="12" t="s">
        <v>19</v>
      </c>
      <c r="G69" t="str">
        <f t="shared" si="8"/>
        <v>,P07,E07,</v>
      </c>
      <c r="H69" s="38" t="s">
        <v>259</v>
      </c>
      <c r="J69" t="str">
        <f t="shared" si="9"/>
        <v>insert into paciexamen(codpaciente, codexamen) values('P07','E07');</v>
      </c>
      <c r="K69" t="s">
        <v>304</v>
      </c>
    </row>
    <row r="70" spans="1:11">
      <c r="A70" s="9" t="s">
        <v>113</v>
      </c>
      <c r="B70" s="12" t="s">
        <v>20</v>
      </c>
      <c r="G70" t="str">
        <f t="shared" si="8"/>
        <v>,P08,E08,</v>
      </c>
      <c r="H70" s="38" t="s">
        <v>260</v>
      </c>
      <c r="J70" t="str">
        <f t="shared" si="9"/>
        <v>insert into paciexamen(codpaciente, codexamen) values('P08','E08');</v>
      </c>
      <c r="K70" t="s">
        <v>305</v>
      </c>
    </row>
    <row r="71" spans="1:11">
      <c r="A71" s="9" t="s">
        <v>114</v>
      </c>
      <c r="B71" s="12" t="s">
        <v>21</v>
      </c>
      <c r="G71" t="str">
        <f t="shared" si="8"/>
        <v>,P09,E09,</v>
      </c>
      <c r="H71" s="38" t="s">
        <v>261</v>
      </c>
      <c r="J71" t="str">
        <f t="shared" si="9"/>
        <v>insert into paciexamen(codpaciente, codexamen) values('P09','E09');</v>
      </c>
      <c r="K71" t="s">
        <v>306</v>
      </c>
    </row>
    <row r="72" spans="1:11">
      <c r="A72" s="9" t="s">
        <v>115</v>
      </c>
      <c r="B72" s="12" t="s">
        <v>22</v>
      </c>
      <c r="G72" t="str">
        <f t="shared" si="8"/>
        <v>,P10,E10,</v>
      </c>
      <c r="H72" s="38" t="s">
        <v>262</v>
      </c>
      <c r="J72" t="str">
        <f t="shared" si="9"/>
        <v>insert into paciexamen(codpaciente, codexamen) values('P10','E10');</v>
      </c>
      <c r="K72" t="s">
        <v>307</v>
      </c>
    </row>
    <row r="73" spans="1:11">
      <c r="A73" s="9" t="s">
        <v>116</v>
      </c>
      <c r="B73" s="12" t="s">
        <v>15</v>
      </c>
      <c r="G73" t="str">
        <f t="shared" si="8"/>
        <v>,P11,E03,</v>
      </c>
      <c r="H73" s="38" t="s">
        <v>263</v>
      </c>
      <c r="J73" t="str">
        <f t="shared" si="9"/>
        <v>insert into paciexamen(codpaciente, codexamen) values('P11','E03');</v>
      </c>
      <c r="K73" t="s">
        <v>308</v>
      </c>
    </row>
    <row r="74" spans="1:11">
      <c r="A74" s="9" t="s">
        <v>117</v>
      </c>
      <c r="B74" s="12" t="s">
        <v>16</v>
      </c>
      <c r="G74" t="str">
        <f t="shared" si="8"/>
        <v>,P12,E04,</v>
      </c>
      <c r="H74" s="38" t="s">
        <v>264</v>
      </c>
      <c r="J74" t="str">
        <f t="shared" si="9"/>
        <v>insert into paciexamen(codpaciente, codexamen) values('P12','E04');</v>
      </c>
      <c r="K74" t="s">
        <v>309</v>
      </c>
    </row>
    <row r="75" spans="1:11">
      <c r="A75" s="9" t="s">
        <v>106</v>
      </c>
      <c r="B75" s="12" t="s">
        <v>17</v>
      </c>
      <c r="G75" t="str">
        <f t="shared" si="8"/>
        <v>,P01,E05,</v>
      </c>
      <c r="H75" s="38" t="s">
        <v>265</v>
      </c>
      <c r="J75" t="str">
        <f t="shared" si="9"/>
        <v>insert into paciexamen(codpaciente, codexamen) values('P01','E05');</v>
      </c>
      <c r="K75" t="s">
        <v>310</v>
      </c>
    </row>
    <row r="76" spans="1:11">
      <c r="A76" s="9" t="s">
        <v>107</v>
      </c>
      <c r="B76" s="12" t="s">
        <v>18</v>
      </c>
      <c r="G76" t="str">
        <f t="shared" si="8"/>
        <v>,P02,E06,</v>
      </c>
      <c r="H76" s="38" t="s">
        <v>266</v>
      </c>
      <c r="J76" t="str">
        <f t="shared" si="9"/>
        <v>insert into paciexamen(codpaciente, codexamen) values('P02','E06');</v>
      </c>
      <c r="K76" t="s">
        <v>311</v>
      </c>
    </row>
    <row r="77" spans="1:11">
      <c r="A77" s="9" t="s">
        <v>108</v>
      </c>
      <c r="B77" s="12" t="s">
        <v>13</v>
      </c>
      <c r="G77" t="str">
        <f t="shared" si="8"/>
        <v>,P03,E01,</v>
      </c>
      <c r="H77" s="38" t="s">
        <v>267</v>
      </c>
      <c r="J77" t="str">
        <f t="shared" si="9"/>
        <v>insert into paciexamen(codpaciente, codexamen) values('P03','E01');</v>
      </c>
      <c r="K77" t="s">
        <v>312</v>
      </c>
    </row>
    <row r="80" spans="1:11">
      <c r="A80" s="40" t="s">
        <v>95</v>
      </c>
      <c r="B80" s="41"/>
    </row>
    <row r="81" spans="1:11">
      <c r="A81" s="13" t="s">
        <v>100</v>
      </c>
      <c r="B81" s="13" t="s">
        <v>105</v>
      </c>
    </row>
    <row r="82" spans="1:11">
      <c r="A82" s="12" t="s">
        <v>129</v>
      </c>
      <c r="B82" s="12" t="s">
        <v>51</v>
      </c>
      <c r="G82" t="str">
        <f t="shared" si="8"/>
        <v>,PL01,D01,</v>
      </c>
      <c r="H82" s="38" t="s">
        <v>268</v>
      </c>
      <c r="I82" t="s">
        <v>210</v>
      </c>
      <c r="J82" t="str">
        <f>_xlfn.CONCAT($I$82,H82,$I$2)</f>
        <v>insert into plantadoc(codplanta, coddoctor) values('PL01','D01');</v>
      </c>
      <c r="K82" t="s">
        <v>313</v>
      </c>
    </row>
    <row r="83" spans="1:11">
      <c r="A83" s="12" t="s">
        <v>130</v>
      </c>
      <c r="B83" s="12" t="s">
        <v>55</v>
      </c>
      <c r="G83" t="str">
        <f t="shared" si="8"/>
        <v>,PL02,D02,</v>
      </c>
      <c r="H83" s="38" t="s">
        <v>269</v>
      </c>
      <c r="J83" t="str">
        <f t="shared" ref="J83:J91" si="10">_xlfn.CONCAT($I$82,H83,$I$2)</f>
        <v>insert into plantadoc(codplanta, coddoctor) values('PL02','D02');</v>
      </c>
      <c r="K83" t="s">
        <v>314</v>
      </c>
    </row>
    <row r="84" spans="1:11">
      <c r="A84" s="12" t="s">
        <v>131</v>
      </c>
      <c r="B84" s="12" t="s">
        <v>50</v>
      </c>
      <c r="G84" t="str">
        <f t="shared" si="8"/>
        <v>,PL03,D03,</v>
      </c>
      <c r="H84" s="38" t="s">
        <v>270</v>
      </c>
      <c r="J84" t="str">
        <f t="shared" si="10"/>
        <v>insert into plantadoc(codplanta, coddoctor) values('PL03','D03');</v>
      </c>
      <c r="K84" t="s">
        <v>315</v>
      </c>
    </row>
    <row r="85" spans="1:11">
      <c r="A85" s="12" t="s">
        <v>132</v>
      </c>
      <c r="B85" s="12" t="s">
        <v>54</v>
      </c>
      <c r="G85" t="str">
        <f t="shared" si="8"/>
        <v>,PL04,D04,</v>
      </c>
      <c r="H85" s="38" t="s">
        <v>271</v>
      </c>
      <c r="J85" t="str">
        <f t="shared" si="10"/>
        <v>insert into plantadoc(codplanta, coddoctor) values('PL04','D04');</v>
      </c>
      <c r="K85" t="s">
        <v>316</v>
      </c>
    </row>
    <row r="86" spans="1:11">
      <c r="A86" s="12" t="s">
        <v>133</v>
      </c>
      <c r="B86" s="12" t="s">
        <v>47</v>
      </c>
      <c r="G86" t="str">
        <f t="shared" si="8"/>
        <v>,PL05,D05,</v>
      </c>
      <c r="H86" s="38" t="s">
        <v>272</v>
      </c>
      <c r="J86" t="str">
        <f t="shared" si="10"/>
        <v>insert into plantadoc(codplanta, coddoctor) values('PL05','D05');</v>
      </c>
      <c r="K86" t="s">
        <v>317</v>
      </c>
    </row>
    <row r="87" spans="1:11">
      <c r="A87" s="12" t="s">
        <v>134</v>
      </c>
      <c r="B87" s="12" t="s">
        <v>53</v>
      </c>
      <c r="G87" t="str">
        <f t="shared" si="8"/>
        <v>,PL06,D06,</v>
      </c>
      <c r="H87" s="38" t="s">
        <v>273</v>
      </c>
      <c r="J87" t="str">
        <f t="shared" si="10"/>
        <v>insert into plantadoc(codplanta, coddoctor) values('PL06','D06');</v>
      </c>
      <c r="K87" t="s">
        <v>318</v>
      </c>
    </row>
    <row r="88" spans="1:11">
      <c r="A88" s="12" t="s">
        <v>135</v>
      </c>
      <c r="B88" s="12" t="s">
        <v>48</v>
      </c>
      <c r="G88" t="str">
        <f t="shared" si="8"/>
        <v>,PL07,D07,</v>
      </c>
      <c r="H88" s="38" t="s">
        <v>274</v>
      </c>
      <c r="J88" t="str">
        <f t="shared" si="10"/>
        <v>insert into plantadoc(codplanta, coddoctor) values('PL07','D07');</v>
      </c>
      <c r="K88" t="s">
        <v>319</v>
      </c>
    </row>
    <row r="89" spans="1:11">
      <c r="A89" s="12" t="s">
        <v>136</v>
      </c>
      <c r="B89" s="12" t="s">
        <v>56</v>
      </c>
      <c r="G89" t="str">
        <f t="shared" si="8"/>
        <v>,PL08,D08,</v>
      </c>
      <c r="H89" s="38" t="s">
        <v>275</v>
      </c>
      <c r="J89" t="str">
        <f t="shared" si="10"/>
        <v>insert into plantadoc(codplanta, coddoctor) values('PL08','D08');</v>
      </c>
      <c r="K89" t="s">
        <v>320</v>
      </c>
    </row>
    <row r="90" spans="1:11">
      <c r="A90" s="12" t="s">
        <v>137</v>
      </c>
      <c r="B90" s="12" t="s">
        <v>51</v>
      </c>
      <c r="G90" t="str">
        <f t="shared" si="8"/>
        <v>,PL09,D01,</v>
      </c>
      <c r="H90" s="38" t="s">
        <v>276</v>
      </c>
      <c r="J90" t="str">
        <f t="shared" si="10"/>
        <v>insert into plantadoc(codplanta, coddoctor) values('PL09','D01');</v>
      </c>
      <c r="K90" t="s">
        <v>321</v>
      </c>
    </row>
    <row r="91" spans="1:11">
      <c r="A91" s="12" t="s">
        <v>138</v>
      </c>
      <c r="B91" s="12" t="s">
        <v>55</v>
      </c>
      <c r="G91" t="str">
        <f t="shared" si="8"/>
        <v>,PL10,D02,</v>
      </c>
      <c r="H91" s="38" t="s">
        <v>277</v>
      </c>
      <c r="J91" t="str">
        <f t="shared" si="10"/>
        <v>insert into plantadoc(codplanta, coddoctor) values('PL10','D02');</v>
      </c>
      <c r="K91" t="s">
        <v>322</v>
      </c>
    </row>
  </sheetData>
  <mergeCells count="2">
    <mergeCell ref="A61:B61"/>
    <mergeCell ref="A80:B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1C1F-95BC-4FD8-8FD5-892BC43F806A}">
  <dimension ref="B3:I13"/>
  <sheetViews>
    <sheetView zoomScale="170" zoomScaleNormal="170" workbookViewId="0">
      <selection activeCell="E11" sqref="E11"/>
    </sheetView>
  </sheetViews>
  <sheetFormatPr baseColWidth="10" defaultColWidth="11.44140625" defaultRowHeight="14.4"/>
  <cols>
    <col min="1" max="1" width="6.44140625" style="1" customWidth="1"/>
    <col min="2" max="5" width="11.44140625" style="19"/>
    <col min="6" max="6" width="16.44140625" style="19" bestFit="1" customWidth="1"/>
    <col min="7" max="9" width="11.44140625" style="19"/>
    <col min="10" max="16384" width="11.44140625" style="1"/>
  </cols>
  <sheetData>
    <row r="3" spans="2:6">
      <c r="B3" s="8" t="s">
        <v>90</v>
      </c>
      <c r="D3" s="19" t="s">
        <v>157</v>
      </c>
      <c r="F3" s="8" t="s">
        <v>93</v>
      </c>
    </row>
    <row r="4" spans="2:6">
      <c r="B4" s="33"/>
      <c r="F4" s="33"/>
    </row>
    <row r="6" spans="2:6">
      <c r="F6" s="8" t="s">
        <v>92</v>
      </c>
    </row>
    <row r="10" spans="2:6">
      <c r="F10" s="20" t="s">
        <v>158</v>
      </c>
    </row>
    <row r="11" spans="2:6">
      <c r="F11" s="20"/>
    </row>
    <row r="13" spans="2:6">
      <c r="F13" s="8" t="s">
        <v>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C1F1-0BF3-4325-AF5E-05E8BD84746E}">
  <dimension ref="A1:H44"/>
  <sheetViews>
    <sheetView zoomScale="115" zoomScaleNormal="115" workbookViewId="0">
      <selection activeCell="A9" sqref="A9"/>
    </sheetView>
  </sheetViews>
  <sheetFormatPr baseColWidth="10" defaultColWidth="11.44140625" defaultRowHeight="14.4"/>
  <cols>
    <col min="1" max="1" width="21.6640625" bestFit="1" customWidth="1"/>
    <col min="2" max="2" width="10.109375" bestFit="1" customWidth="1"/>
    <col min="3" max="3" width="9" bestFit="1" customWidth="1"/>
    <col min="4" max="4" width="5.6640625" bestFit="1" customWidth="1"/>
    <col min="5" max="5" width="20.109375" bestFit="1" customWidth="1"/>
    <col min="6" max="6" width="14.6640625" bestFit="1" customWidth="1"/>
    <col min="7" max="7" width="13.44140625" bestFit="1" customWidth="1"/>
    <col min="8" max="8" width="54.5546875" customWidth="1"/>
  </cols>
  <sheetData>
    <row r="1" spans="1:8">
      <c r="A1" s="45" t="s">
        <v>159</v>
      </c>
      <c r="B1" s="46"/>
      <c r="C1" s="46"/>
      <c r="D1" s="46"/>
      <c r="E1" s="46"/>
      <c r="F1" s="46"/>
      <c r="G1" s="46"/>
      <c r="H1" s="47"/>
    </row>
    <row r="2" spans="1:8" ht="15" customHeight="1">
      <c r="A2" s="21" t="s">
        <v>77</v>
      </c>
      <c r="B2" s="42" t="s">
        <v>165</v>
      </c>
      <c r="C2" s="43"/>
      <c r="D2" s="43"/>
      <c r="E2" s="43"/>
      <c r="F2" s="43"/>
      <c r="G2" s="43"/>
      <c r="H2" s="44"/>
    </row>
    <row r="3" spans="1:8" ht="27.6">
      <c r="A3" s="22" t="s">
        <v>78</v>
      </c>
      <c r="B3" s="23" t="s">
        <v>79</v>
      </c>
      <c r="C3" s="22" t="s">
        <v>80</v>
      </c>
      <c r="D3" s="22" t="s">
        <v>81</v>
      </c>
      <c r="E3" s="22" t="s">
        <v>82</v>
      </c>
      <c r="F3" s="23" t="s">
        <v>83</v>
      </c>
      <c r="G3" s="23" t="s">
        <v>84</v>
      </c>
      <c r="H3" s="22" t="s">
        <v>85</v>
      </c>
    </row>
    <row r="4" spans="1:8">
      <c r="A4" s="24" t="s">
        <v>96</v>
      </c>
      <c r="B4" s="25" t="s">
        <v>86</v>
      </c>
      <c r="C4" s="25">
        <v>4</v>
      </c>
      <c r="D4" s="25" t="s">
        <v>87</v>
      </c>
      <c r="E4" s="25"/>
      <c r="F4" s="25" t="s">
        <v>88</v>
      </c>
      <c r="G4" s="25"/>
      <c r="H4" s="26" t="s">
        <v>171</v>
      </c>
    </row>
    <row r="5" spans="1:8">
      <c r="A5" s="24" t="s">
        <v>0</v>
      </c>
      <c r="B5" s="25" t="s">
        <v>86</v>
      </c>
      <c r="C5" s="25">
        <v>50</v>
      </c>
      <c r="D5" s="25" t="s">
        <v>87</v>
      </c>
      <c r="E5" s="25"/>
      <c r="F5" s="25"/>
      <c r="G5" s="25"/>
      <c r="H5" s="26" t="s">
        <v>172</v>
      </c>
    </row>
    <row r="6" spans="1:8">
      <c r="A6" s="24" t="s">
        <v>128</v>
      </c>
      <c r="B6" s="25" t="s">
        <v>86</v>
      </c>
      <c r="C6" s="25">
        <v>3</v>
      </c>
      <c r="D6" s="25" t="s">
        <v>87</v>
      </c>
      <c r="E6" s="25"/>
      <c r="F6" s="25"/>
      <c r="G6" s="25"/>
      <c r="H6" s="26" t="s">
        <v>173</v>
      </c>
    </row>
    <row r="7" spans="1:8">
      <c r="A7" s="24" t="s">
        <v>1</v>
      </c>
      <c r="B7" s="25" t="s">
        <v>86</v>
      </c>
      <c r="C7" s="25">
        <v>20</v>
      </c>
      <c r="D7" s="25" t="s">
        <v>87</v>
      </c>
      <c r="E7" s="25"/>
      <c r="F7" s="25"/>
      <c r="G7" s="25"/>
      <c r="H7" s="26" t="s">
        <v>174</v>
      </c>
    </row>
    <row r="8" spans="1:8">
      <c r="A8" s="24" t="s">
        <v>3</v>
      </c>
      <c r="B8" s="25" t="s">
        <v>86</v>
      </c>
      <c r="C8" s="25">
        <v>10</v>
      </c>
      <c r="D8" s="25" t="s">
        <v>87</v>
      </c>
      <c r="E8" s="25"/>
      <c r="F8" s="25"/>
      <c r="G8" s="25"/>
      <c r="H8" s="26" t="s">
        <v>175</v>
      </c>
    </row>
    <row r="9" spans="1:8">
      <c r="A9" s="24" t="s">
        <v>4</v>
      </c>
      <c r="B9" s="25" t="s">
        <v>86</v>
      </c>
      <c r="C9" s="25">
        <v>20</v>
      </c>
      <c r="D9" s="25" t="s">
        <v>87</v>
      </c>
      <c r="E9" s="25"/>
      <c r="F9" s="25"/>
      <c r="G9" s="25"/>
      <c r="H9" s="26" t="s">
        <v>176</v>
      </c>
    </row>
    <row r="10" spans="1:8">
      <c r="A10" s="34"/>
      <c r="B10" s="35"/>
      <c r="C10" s="35"/>
      <c r="D10" s="35"/>
      <c r="E10" s="35"/>
      <c r="F10" s="35"/>
      <c r="G10" s="35"/>
      <c r="H10" s="36"/>
    </row>
    <row r="11" spans="1:8">
      <c r="A11" s="45" t="s">
        <v>160</v>
      </c>
      <c r="B11" s="46"/>
      <c r="C11" s="46"/>
      <c r="D11" s="46"/>
      <c r="E11" s="46"/>
      <c r="F11" s="46"/>
      <c r="G11" s="46"/>
      <c r="H11" s="47"/>
    </row>
    <row r="12" spans="1:8" ht="15" customHeight="1">
      <c r="A12" s="21" t="s">
        <v>77</v>
      </c>
      <c r="B12" s="42" t="s">
        <v>166</v>
      </c>
      <c r="C12" s="43"/>
      <c r="D12" s="43"/>
      <c r="E12" s="43"/>
      <c r="F12" s="43"/>
      <c r="G12" s="43"/>
      <c r="H12" s="44"/>
    </row>
    <row r="13" spans="1:8" ht="27.6">
      <c r="A13" s="22" t="s">
        <v>78</v>
      </c>
      <c r="B13" s="23" t="s">
        <v>79</v>
      </c>
      <c r="C13" s="22" t="s">
        <v>80</v>
      </c>
      <c r="D13" s="22" t="s">
        <v>81</v>
      </c>
      <c r="E13" s="22" t="s">
        <v>82</v>
      </c>
      <c r="F13" s="23" t="s">
        <v>83</v>
      </c>
      <c r="G13" s="23" t="s">
        <v>84</v>
      </c>
      <c r="H13" s="22" t="s">
        <v>85</v>
      </c>
    </row>
    <row r="14" spans="1:8">
      <c r="A14" s="24" t="s">
        <v>98</v>
      </c>
      <c r="B14" s="25" t="s">
        <v>86</v>
      </c>
      <c r="C14" s="25">
        <v>4</v>
      </c>
      <c r="D14" s="25" t="s">
        <v>87</v>
      </c>
      <c r="E14" s="25"/>
      <c r="F14" s="25" t="s">
        <v>88</v>
      </c>
      <c r="G14" s="25"/>
      <c r="H14" s="26" t="s">
        <v>178</v>
      </c>
    </row>
    <row r="15" spans="1:8">
      <c r="A15" s="24" t="s">
        <v>177</v>
      </c>
      <c r="B15" s="25" t="s">
        <v>86</v>
      </c>
      <c r="C15" s="25">
        <v>50</v>
      </c>
      <c r="D15" s="25" t="s">
        <v>87</v>
      </c>
      <c r="E15" s="25"/>
      <c r="F15" s="25"/>
      <c r="G15" s="25"/>
      <c r="H15" s="27" t="s">
        <v>179</v>
      </c>
    </row>
    <row r="17" spans="1:8">
      <c r="A17" s="45" t="s">
        <v>161</v>
      </c>
      <c r="B17" s="46"/>
      <c r="C17" s="46"/>
      <c r="D17" s="46"/>
      <c r="E17" s="46"/>
      <c r="F17" s="46"/>
      <c r="G17" s="46"/>
      <c r="H17" s="47"/>
    </row>
    <row r="18" spans="1:8" ht="15" customHeight="1">
      <c r="A18" s="21" t="s">
        <v>77</v>
      </c>
      <c r="B18" s="42" t="s">
        <v>167</v>
      </c>
      <c r="C18" s="43"/>
      <c r="D18" s="43"/>
      <c r="E18" s="43"/>
      <c r="F18" s="43"/>
      <c r="G18" s="43"/>
      <c r="H18" s="44"/>
    </row>
    <row r="19" spans="1:8" ht="27.6">
      <c r="A19" s="22" t="s">
        <v>78</v>
      </c>
      <c r="B19" s="23" t="s">
        <v>79</v>
      </c>
      <c r="C19" s="22" t="s">
        <v>80</v>
      </c>
      <c r="D19" s="22" t="s">
        <v>81</v>
      </c>
      <c r="E19" s="22" t="s">
        <v>82</v>
      </c>
      <c r="F19" s="23" t="s">
        <v>83</v>
      </c>
      <c r="G19" s="23" t="s">
        <v>84</v>
      </c>
      <c r="H19" s="22" t="s">
        <v>85</v>
      </c>
    </row>
    <row r="20" spans="1:8">
      <c r="A20" s="24" t="s">
        <v>100</v>
      </c>
      <c r="B20" s="25" t="s">
        <v>86</v>
      </c>
      <c r="C20" s="25">
        <v>4</v>
      </c>
      <c r="D20" s="25" t="s">
        <v>87</v>
      </c>
      <c r="E20" s="25"/>
      <c r="F20" s="25" t="s">
        <v>88</v>
      </c>
      <c r="G20" s="25"/>
      <c r="H20" s="26" t="s">
        <v>181</v>
      </c>
    </row>
    <row r="21" spans="1:8">
      <c r="A21" s="24" t="s">
        <v>177</v>
      </c>
      <c r="B21" s="25" t="s">
        <v>86</v>
      </c>
      <c r="C21" s="25">
        <v>50</v>
      </c>
      <c r="D21" s="25" t="s">
        <v>87</v>
      </c>
      <c r="E21" s="25"/>
      <c r="F21" s="25"/>
      <c r="G21" s="25"/>
      <c r="H21" s="27" t="s">
        <v>182</v>
      </c>
    </row>
    <row r="22" spans="1:8">
      <c r="A22" s="24" t="s">
        <v>98</v>
      </c>
      <c r="B22" s="25" t="s">
        <v>86</v>
      </c>
      <c r="C22" s="25">
        <v>4</v>
      </c>
      <c r="D22" s="25" t="s">
        <v>87</v>
      </c>
      <c r="E22" s="25"/>
      <c r="F22" s="25" t="s">
        <v>89</v>
      </c>
      <c r="G22" s="25" t="s">
        <v>93</v>
      </c>
      <c r="H22" s="27" t="s">
        <v>180</v>
      </c>
    </row>
    <row r="24" spans="1:8">
      <c r="A24" s="45" t="s">
        <v>162</v>
      </c>
      <c r="B24" s="46"/>
      <c r="C24" s="46"/>
      <c r="D24" s="46"/>
      <c r="E24" s="46"/>
      <c r="F24" s="46"/>
      <c r="G24" s="46"/>
      <c r="H24" s="47"/>
    </row>
    <row r="25" spans="1:8" ht="15" customHeight="1">
      <c r="A25" s="21" t="s">
        <v>77</v>
      </c>
      <c r="B25" s="42" t="s">
        <v>168</v>
      </c>
      <c r="C25" s="43"/>
      <c r="D25" s="43"/>
      <c r="E25" s="43"/>
      <c r="F25" s="43"/>
      <c r="G25" s="43"/>
      <c r="H25" s="44"/>
    </row>
    <row r="26" spans="1:8" ht="27.6">
      <c r="A26" s="22" t="s">
        <v>78</v>
      </c>
      <c r="B26" s="23" t="s">
        <v>79</v>
      </c>
      <c r="C26" s="22" t="s">
        <v>80</v>
      </c>
      <c r="D26" s="22" t="s">
        <v>81</v>
      </c>
      <c r="E26" s="22" t="s">
        <v>82</v>
      </c>
      <c r="F26" s="23" t="s">
        <v>83</v>
      </c>
      <c r="G26" s="23" t="s">
        <v>84</v>
      </c>
      <c r="H26" s="22" t="s">
        <v>85</v>
      </c>
    </row>
    <row r="27" spans="1:8">
      <c r="A27" s="24" t="s">
        <v>105</v>
      </c>
      <c r="B27" s="25" t="s">
        <v>86</v>
      </c>
      <c r="C27" s="25">
        <v>4</v>
      </c>
      <c r="D27" s="25" t="s">
        <v>87</v>
      </c>
      <c r="E27" s="25"/>
      <c r="F27" s="25" t="s">
        <v>88</v>
      </c>
      <c r="G27" s="25"/>
      <c r="H27" s="26" t="s">
        <v>183</v>
      </c>
    </row>
    <row r="28" spans="1:8">
      <c r="A28" s="24" t="s">
        <v>0</v>
      </c>
      <c r="B28" s="25" t="s">
        <v>86</v>
      </c>
      <c r="C28" s="25">
        <v>50</v>
      </c>
      <c r="D28" s="25" t="s">
        <v>87</v>
      </c>
      <c r="E28" s="25"/>
      <c r="F28" s="25"/>
      <c r="G28" s="25"/>
      <c r="H28" s="26" t="s">
        <v>184</v>
      </c>
    </row>
    <row r="29" spans="1:8">
      <c r="A29" s="24" t="s">
        <v>104</v>
      </c>
      <c r="B29" s="25" t="s">
        <v>86</v>
      </c>
      <c r="C29" s="25">
        <v>20</v>
      </c>
      <c r="D29" s="25" t="s">
        <v>87</v>
      </c>
      <c r="E29" s="25"/>
      <c r="F29" s="25"/>
      <c r="G29" s="25"/>
      <c r="H29" s="26" t="s">
        <v>185</v>
      </c>
    </row>
    <row r="30" spans="1:8">
      <c r="A30" s="24" t="s">
        <v>3</v>
      </c>
      <c r="B30" s="25" t="s">
        <v>86</v>
      </c>
      <c r="C30" s="25">
        <v>10</v>
      </c>
      <c r="D30" s="25" t="s">
        <v>87</v>
      </c>
      <c r="E30" s="25"/>
      <c r="F30" s="25"/>
      <c r="G30" s="25"/>
      <c r="H30" s="26" t="s">
        <v>186</v>
      </c>
    </row>
    <row r="31" spans="1:8">
      <c r="A31" s="24" t="s">
        <v>4</v>
      </c>
      <c r="B31" s="25" t="s">
        <v>86</v>
      </c>
      <c r="C31" s="25">
        <v>20</v>
      </c>
      <c r="D31" s="25" t="s">
        <v>87</v>
      </c>
      <c r="E31" s="25"/>
      <c r="F31" s="25"/>
      <c r="G31" s="25"/>
      <c r="H31" s="26" t="s">
        <v>187</v>
      </c>
    </row>
    <row r="34" spans="1:8">
      <c r="A34" s="45" t="s">
        <v>163</v>
      </c>
      <c r="B34" s="46"/>
      <c r="C34" s="46"/>
      <c r="D34" s="46"/>
      <c r="E34" s="46"/>
      <c r="F34" s="46"/>
      <c r="G34" s="46"/>
      <c r="H34" s="47"/>
    </row>
    <row r="35" spans="1:8" ht="15" customHeight="1">
      <c r="A35" s="21" t="s">
        <v>77</v>
      </c>
      <c r="B35" s="42" t="s">
        <v>169</v>
      </c>
      <c r="C35" s="43"/>
      <c r="D35" s="43"/>
      <c r="E35" s="43"/>
      <c r="F35" s="43"/>
      <c r="G35" s="43"/>
      <c r="H35" s="44"/>
    </row>
    <row r="36" spans="1:8" ht="27.6">
      <c r="A36" s="22" t="s">
        <v>78</v>
      </c>
      <c r="B36" s="23" t="s">
        <v>79</v>
      </c>
      <c r="C36" s="22" t="s">
        <v>80</v>
      </c>
      <c r="D36" s="22" t="s">
        <v>81</v>
      </c>
      <c r="E36" s="22" t="s">
        <v>82</v>
      </c>
      <c r="F36" s="23" t="s">
        <v>83</v>
      </c>
      <c r="G36" s="23" t="s">
        <v>84</v>
      </c>
      <c r="H36" s="22" t="s">
        <v>85</v>
      </c>
    </row>
    <row r="37" spans="1:8">
      <c r="A37" s="24" t="s">
        <v>98</v>
      </c>
      <c r="B37" s="25" t="s">
        <v>86</v>
      </c>
      <c r="C37" s="25">
        <v>4</v>
      </c>
      <c r="D37" s="25" t="s">
        <v>87</v>
      </c>
      <c r="E37" s="25"/>
      <c r="F37" s="25" t="s">
        <v>89</v>
      </c>
      <c r="G37" s="25" t="s">
        <v>93</v>
      </c>
      <c r="H37" s="26" t="s">
        <v>189</v>
      </c>
    </row>
    <row r="38" spans="1:8">
      <c r="A38" s="24" t="s">
        <v>97</v>
      </c>
      <c r="B38" s="25" t="s">
        <v>86</v>
      </c>
      <c r="C38" s="25">
        <v>4</v>
      </c>
      <c r="D38" s="25" t="s">
        <v>87</v>
      </c>
      <c r="E38" s="25"/>
      <c r="F38" s="25" t="s">
        <v>89</v>
      </c>
      <c r="G38" s="25" t="s">
        <v>90</v>
      </c>
      <c r="H38" s="26" t="s">
        <v>188</v>
      </c>
    </row>
    <row r="40" spans="1:8">
      <c r="A40" s="45" t="s">
        <v>164</v>
      </c>
      <c r="B40" s="46"/>
      <c r="C40" s="46"/>
      <c r="D40" s="46"/>
      <c r="E40" s="46"/>
      <c r="F40" s="46"/>
      <c r="G40" s="46"/>
      <c r="H40" s="47"/>
    </row>
    <row r="41" spans="1:8">
      <c r="A41" s="21" t="s">
        <v>77</v>
      </c>
      <c r="B41" s="42" t="s">
        <v>170</v>
      </c>
      <c r="C41" s="43"/>
      <c r="D41" s="43"/>
      <c r="E41" s="43"/>
      <c r="F41" s="43"/>
      <c r="G41" s="43"/>
      <c r="H41" s="44"/>
    </row>
    <row r="42" spans="1:8" ht="27.6">
      <c r="A42" s="22" t="s">
        <v>78</v>
      </c>
      <c r="B42" s="23" t="s">
        <v>79</v>
      </c>
      <c r="C42" s="22" t="s">
        <v>80</v>
      </c>
      <c r="D42" s="22" t="s">
        <v>81</v>
      </c>
      <c r="E42" s="22" t="s">
        <v>82</v>
      </c>
      <c r="F42" s="23" t="s">
        <v>83</v>
      </c>
      <c r="G42" s="23" t="s">
        <v>84</v>
      </c>
      <c r="H42" s="22" t="s">
        <v>85</v>
      </c>
    </row>
    <row r="43" spans="1:8">
      <c r="A43" s="24" t="s">
        <v>100</v>
      </c>
      <c r="B43" s="25" t="s">
        <v>86</v>
      </c>
      <c r="C43" s="25">
        <v>4</v>
      </c>
      <c r="D43" s="25" t="s">
        <v>87</v>
      </c>
      <c r="E43" s="25"/>
      <c r="F43" s="25" t="s">
        <v>89</v>
      </c>
      <c r="G43" s="25" t="s">
        <v>92</v>
      </c>
      <c r="H43" s="26" t="s">
        <v>190</v>
      </c>
    </row>
    <row r="44" spans="1:8">
      <c r="A44" s="24" t="s">
        <v>105</v>
      </c>
      <c r="B44" s="25" t="s">
        <v>86</v>
      </c>
      <c r="C44" s="25">
        <v>4</v>
      </c>
      <c r="D44" s="25" t="s">
        <v>87</v>
      </c>
      <c r="E44" s="25"/>
      <c r="F44" s="25" t="s">
        <v>89</v>
      </c>
      <c r="G44" s="25" t="s">
        <v>91</v>
      </c>
      <c r="H44" s="26" t="s">
        <v>191</v>
      </c>
    </row>
  </sheetData>
  <mergeCells count="12">
    <mergeCell ref="A40:H40"/>
    <mergeCell ref="B41:H41"/>
    <mergeCell ref="A24:H24"/>
    <mergeCell ref="B25:H25"/>
    <mergeCell ref="A34:H34"/>
    <mergeCell ref="B35:H35"/>
    <mergeCell ref="B18:H18"/>
    <mergeCell ref="A1:H1"/>
    <mergeCell ref="B2:H2"/>
    <mergeCell ref="A11:H11"/>
    <mergeCell ref="B12:H12"/>
    <mergeCell ref="A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Modelo Entidad Relacion (MER)</vt:lpstr>
      <vt:lpstr>Informacion</vt:lpstr>
      <vt:lpstr>Informacion2</vt:lpstr>
      <vt:lpstr>Diagrama Relacional</vt:lpstr>
      <vt:lpstr>Diccionario de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Profesores Ciencias Basicias e Ingenieria 02</dc:creator>
  <cp:keywords/>
  <dc:description/>
  <cp:lastModifiedBy>Harold Martinez</cp:lastModifiedBy>
  <cp:revision/>
  <cp:lastPrinted>2023-08-06T17:02:18Z</cp:lastPrinted>
  <dcterms:created xsi:type="dcterms:W3CDTF">2015-09-19T15:16:53Z</dcterms:created>
  <dcterms:modified xsi:type="dcterms:W3CDTF">2023-08-06T22:50:38Z</dcterms:modified>
  <cp:category/>
  <cp:contentStatus/>
</cp:coreProperties>
</file>